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41440" yWindow="-1080" windowWidth="19960" windowHeight="14900" tabRatio="500" firstSheet="6" activeTab="10"/>
  </bookViews>
  <sheets>
    <sheet name="Tour Rankings-Comp" sheetId="1" r:id="rId1"/>
    <sheet name="Tour Rankings-Rec" sheetId="18" r:id="rId2"/>
    <sheet name="WCC Doubles" sheetId="11" r:id="rId3"/>
    <sheet name="WCC Singles" sheetId="16" r:id="rId4"/>
    <sheet name="Turtle Island" sheetId="17" r:id="rId5"/>
    <sheet name="Belleville" sheetId="9" r:id="rId6"/>
    <sheet name="ODCC" sheetId="4" r:id="rId7"/>
    <sheet name="Owen Sound" sheetId="12" r:id="rId8"/>
    <sheet name="Hamilton" sheetId="6" r:id="rId9"/>
    <sheet name="London" sheetId="2" r:id="rId10"/>
    <sheet name="St Jacobs" sheetId="8" r:id="rId11"/>
  </sheets>
  <definedNames>
    <definedName name="_xlnm._FilterDatabase" localSheetId="9" hidden="1">London!$B$19:$D$28</definedName>
    <definedName name="_xlnm._FilterDatabase" localSheetId="0" hidden="1">'Tour Rankings-Comp'!$A$4:$AH$4</definedName>
    <definedName name="_xlnm._FilterDatabase" localSheetId="1" hidden="1">'Tour Rankings-Rec'!$A$4:$AH$4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6" i="8" l="1"/>
  <c r="M16" i="8"/>
  <c r="N15" i="8"/>
  <c r="M15" i="8"/>
  <c r="N14" i="8"/>
  <c r="M14" i="8"/>
  <c r="N13" i="8"/>
  <c r="M13" i="8"/>
  <c r="N12" i="8"/>
  <c r="M12" i="8"/>
  <c r="N11" i="8"/>
  <c r="M11" i="8"/>
  <c r="N10" i="8"/>
  <c r="M10" i="8"/>
  <c r="N9" i="8"/>
  <c r="M9" i="8"/>
  <c r="N8" i="8"/>
  <c r="M8" i="8"/>
  <c r="N7" i="8"/>
  <c r="M7" i="8"/>
  <c r="F59" i="2"/>
  <c r="A59" i="2"/>
  <c r="N27" i="2"/>
  <c r="M27" i="2"/>
  <c r="N23" i="2"/>
  <c r="M23" i="2"/>
  <c r="D22" i="2"/>
  <c r="C22" i="2"/>
  <c r="N17" i="2"/>
  <c r="M17" i="2"/>
  <c r="N16" i="2"/>
  <c r="M16" i="2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5" i="9"/>
  <c r="H55" i="9"/>
  <c r="I54" i="9"/>
  <c r="H54" i="9"/>
  <c r="I53" i="9"/>
  <c r="H53" i="9"/>
  <c r="I52" i="9"/>
  <c r="H52" i="9"/>
  <c r="I51" i="9"/>
  <c r="H51" i="9"/>
  <c r="I50" i="9"/>
  <c r="H50" i="9"/>
  <c r="I49" i="9"/>
  <c r="H49" i="9"/>
  <c r="I48" i="9"/>
  <c r="H48" i="9"/>
  <c r="I47" i="9"/>
  <c r="H47" i="9"/>
  <c r="I46" i="9"/>
  <c r="H46" i="9"/>
  <c r="I45" i="9"/>
  <c r="H45" i="9"/>
  <c r="I44" i="9"/>
  <c r="H44" i="9"/>
  <c r="I43" i="9"/>
  <c r="H43" i="9"/>
  <c r="I42" i="9"/>
  <c r="H42" i="9"/>
  <c r="I41" i="9"/>
  <c r="H41" i="9"/>
  <c r="I40" i="9"/>
  <c r="H40" i="9"/>
  <c r="I39" i="9"/>
  <c r="H39" i="9"/>
  <c r="I38" i="9"/>
  <c r="H38" i="9"/>
  <c r="I37" i="9"/>
  <c r="H37" i="9"/>
  <c r="I36" i="9"/>
  <c r="H36" i="9"/>
  <c r="I35" i="9"/>
  <c r="H35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22" i="9"/>
  <c r="H22" i="9"/>
  <c r="I21" i="9"/>
  <c r="H21" i="9"/>
  <c r="I20" i="9"/>
  <c r="H20" i="9"/>
  <c r="I19" i="9"/>
  <c r="H19" i="9"/>
  <c r="I18" i="9"/>
  <c r="H18" i="9"/>
  <c r="I17" i="9"/>
  <c r="H17" i="9"/>
  <c r="I16" i="9"/>
  <c r="H16" i="9"/>
  <c r="I15" i="9"/>
  <c r="H15" i="9"/>
  <c r="I14" i="9"/>
  <c r="H14" i="9"/>
  <c r="I13" i="9"/>
  <c r="H13" i="9"/>
  <c r="I12" i="9"/>
  <c r="H12" i="9"/>
  <c r="I11" i="9"/>
  <c r="H11" i="9"/>
  <c r="I10" i="9"/>
  <c r="H10" i="9"/>
  <c r="I9" i="9"/>
  <c r="H9" i="9"/>
  <c r="I8" i="9"/>
  <c r="H8" i="9"/>
  <c r="I7" i="9"/>
  <c r="H7" i="9"/>
  <c r="I6" i="9"/>
  <c r="H6" i="9"/>
  <c r="I5" i="9"/>
  <c r="H5" i="9"/>
  <c r="I4" i="9"/>
  <c r="H4" i="9"/>
  <c r="I3" i="9"/>
  <c r="H3" i="9"/>
  <c r="I2" i="9"/>
  <c r="H2" i="9"/>
  <c r="D238" i="18"/>
  <c r="O238" i="18"/>
  <c r="N238" i="18"/>
  <c r="D237" i="18"/>
  <c r="O237" i="18"/>
  <c r="N237" i="18"/>
  <c r="D236" i="18"/>
  <c r="O236" i="18"/>
  <c r="N236" i="18"/>
  <c r="D235" i="18"/>
  <c r="O235" i="18"/>
  <c r="N235" i="18"/>
  <c r="D234" i="18"/>
  <c r="O234" i="18"/>
  <c r="N234" i="18"/>
  <c r="D233" i="18"/>
  <c r="O233" i="18"/>
  <c r="N233" i="18"/>
  <c r="D232" i="18"/>
  <c r="O232" i="18"/>
  <c r="N232" i="18"/>
  <c r="D231" i="18"/>
  <c r="O231" i="18"/>
  <c r="N231" i="18"/>
  <c r="D230" i="18"/>
  <c r="O230" i="18"/>
  <c r="N230" i="18"/>
  <c r="D229" i="18"/>
  <c r="O229" i="18"/>
  <c r="N229" i="18"/>
  <c r="D228" i="18"/>
  <c r="O228" i="18"/>
  <c r="N228" i="18"/>
  <c r="D227" i="18"/>
  <c r="O227" i="18"/>
  <c r="N227" i="18"/>
  <c r="D226" i="18"/>
  <c r="O226" i="18"/>
  <c r="N226" i="18"/>
  <c r="D225" i="18"/>
  <c r="O225" i="18"/>
  <c r="N225" i="18"/>
  <c r="D224" i="18"/>
  <c r="O224" i="18"/>
  <c r="N224" i="18"/>
  <c r="D223" i="18"/>
  <c r="O223" i="18"/>
  <c r="N223" i="18"/>
  <c r="D222" i="18"/>
  <c r="O222" i="18"/>
  <c r="N222" i="18"/>
  <c r="D221" i="18"/>
  <c r="O221" i="18"/>
  <c r="N221" i="18"/>
  <c r="D220" i="18"/>
  <c r="O220" i="18"/>
  <c r="N220" i="18"/>
  <c r="D219" i="18"/>
  <c r="O219" i="18"/>
  <c r="N219" i="18"/>
  <c r="D218" i="18"/>
  <c r="O218" i="18"/>
  <c r="N218" i="18"/>
  <c r="D217" i="18"/>
  <c r="O217" i="18"/>
  <c r="N217" i="18"/>
  <c r="D216" i="18"/>
  <c r="O216" i="18"/>
  <c r="N216" i="18"/>
  <c r="D215" i="18"/>
  <c r="O215" i="18"/>
  <c r="N215" i="18"/>
  <c r="D214" i="18"/>
  <c r="O214" i="18"/>
  <c r="N214" i="18"/>
  <c r="D213" i="18"/>
  <c r="O213" i="18"/>
  <c r="N213" i="18"/>
  <c r="D212" i="18"/>
  <c r="O212" i="18"/>
  <c r="N212" i="18"/>
  <c r="D211" i="18"/>
  <c r="O211" i="18"/>
  <c r="N211" i="18"/>
  <c r="D210" i="18"/>
  <c r="O210" i="18"/>
  <c r="N210" i="18"/>
  <c r="D209" i="18"/>
  <c r="O209" i="18"/>
  <c r="N209" i="18"/>
  <c r="D208" i="18"/>
  <c r="O208" i="18"/>
  <c r="N208" i="18"/>
  <c r="D207" i="18"/>
  <c r="O207" i="18"/>
  <c r="N207" i="18"/>
  <c r="D206" i="18"/>
  <c r="O206" i="18"/>
  <c r="N206" i="18"/>
  <c r="D205" i="18"/>
  <c r="O205" i="18"/>
  <c r="N205" i="18"/>
  <c r="D204" i="18"/>
  <c r="O204" i="18"/>
  <c r="N204" i="18"/>
  <c r="D203" i="18"/>
  <c r="O203" i="18"/>
  <c r="N203" i="18"/>
  <c r="D202" i="18"/>
  <c r="O202" i="18"/>
  <c r="N202" i="18"/>
  <c r="D201" i="18"/>
  <c r="O201" i="18"/>
  <c r="N201" i="18"/>
  <c r="D200" i="18"/>
  <c r="O200" i="18"/>
  <c r="N200" i="18"/>
  <c r="D199" i="18"/>
  <c r="O199" i="18"/>
  <c r="N199" i="18"/>
  <c r="D198" i="18"/>
  <c r="O198" i="18"/>
  <c r="N198" i="18"/>
  <c r="D197" i="18"/>
  <c r="O197" i="18"/>
  <c r="N197" i="18"/>
  <c r="D196" i="18"/>
  <c r="O196" i="18"/>
  <c r="N196" i="18"/>
  <c r="D195" i="18"/>
  <c r="O195" i="18"/>
  <c r="N195" i="18"/>
  <c r="D194" i="18"/>
  <c r="O194" i="18"/>
  <c r="N194" i="18"/>
  <c r="D193" i="18"/>
  <c r="O193" i="18"/>
  <c r="N193" i="18"/>
  <c r="D192" i="18"/>
  <c r="O192" i="18"/>
  <c r="N192" i="18"/>
  <c r="D191" i="18"/>
  <c r="O191" i="18"/>
  <c r="N191" i="18"/>
  <c r="D190" i="18"/>
  <c r="O190" i="18"/>
  <c r="N190" i="18"/>
  <c r="D189" i="18"/>
  <c r="O189" i="18"/>
  <c r="N189" i="18"/>
  <c r="D188" i="18"/>
  <c r="O188" i="18"/>
  <c r="N188" i="18"/>
  <c r="D187" i="18"/>
  <c r="O187" i="18"/>
  <c r="N187" i="18"/>
  <c r="D186" i="18"/>
  <c r="O186" i="18"/>
  <c r="N186" i="18"/>
  <c r="D185" i="18"/>
  <c r="O185" i="18"/>
  <c r="N185" i="18"/>
  <c r="D184" i="18"/>
  <c r="O184" i="18"/>
  <c r="N184" i="18"/>
  <c r="D183" i="18"/>
  <c r="O183" i="18"/>
  <c r="N183" i="18"/>
  <c r="D182" i="18"/>
  <c r="O182" i="18"/>
  <c r="N182" i="18"/>
  <c r="D181" i="18"/>
  <c r="O181" i="18"/>
  <c r="N181" i="18"/>
  <c r="D180" i="18"/>
  <c r="O180" i="18"/>
  <c r="N180" i="18"/>
  <c r="D179" i="18"/>
  <c r="O179" i="18"/>
  <c r="N179" i="18"/>
  <c r="D178" i="18"/>
  <c r="O178" i="18"/>
  <c r="N178" i="18"/>
  <c r="D177" i="18"/>
  <c r="O177" i="18"/>
  <c r="N177" i="18"/>
  <c r="D176" i="18"/>
  <c r="O176" i="18"/>
  <c r="N176" i="18"/>
  <c r="D175" i="18"/>
  <c r="O175" i="18"/>
  <c r="N175" i="18"/>
  <c r="D174" i="18"/>
  <c r="O174" i="18"/>
  <c r="N174" i="18"/>
  <c r="D173" i="18"/>
  <c r="O173" i="18"/>
  <c r="N173" i="18"/>
  <c r="D172" i="18"/>
  <c r="O172" i="18"/>
  <c r="N172" i="18"/>
  <c r="D171" i="18"/>
  <c r="O171" i="18"/>
  <c r="N171" i="18"/>
  <c r="D170" i="18"/>
  <c r="O170" i="18"/>
  <c r="N170" i="18"/>
  <c r="D169" i="18"/>
  <c r="O169" i="18"/>
  <c r="N169" i="18"/>
  <c r="D168" i="18"/>
  <c r="O168" i="18"/>
  <c r="N168" i="18"/>
  <c r="D167" i="18"/>
  <c r="O167" i="18"/>
  <c r="N167" i="18"/>
  <c r="D166" i="18"/>
  <c r="O166" i="18"/>
  <c r="N166" i="18"/>
  <c r="D165" i="18"/>
  <c r="O165" i="18"/>
  <c r="N165" i="18"/>
  <c r="D164" i="18"/>
  <c r="O164" i="18"/>
  <c r="N164" i="18"/>
  <c r="D163" i="18"/>
  <c r="O163" i="18"/>
  <c r="N163" i="18"/>
  <c r="D162" i="18"/>
  <c r="O162" i="18"/>
  <c r="N162" i="18"/>
  <c r="D161" i="18"/>
  <c r="O161" i="18"/>
  <c r="N161" i="18"/>
  <c r="D160" i="18"/>
  <c r="O160" i="18"/>
  <c r="N160" i="18"/>
  <c r="D159" i="18"/>
  <c r="O159" i="18"/>
  <c r="N159" i="18"/>
  <c r="D158" i="18"/>
  <c r="O158" i="18"/>
  <c r="N158" i="18"/>
  <c r="D157" i="18"/>
  <c r="O157" i="18"/>
  <c r="N157" i="18"/>
  <c r="D156" i="18"/>
  <c r="O156" i="18"/>
  <c r="N156" i="18"/>
  <c r="D155" i="18"/>
  <c r="O155" i="18"/>
  <c r="N155" i="18"/>
  <c r="D154" i="18"/>
  <c r="O154" i="18"/>
  <c r="N154" i="18"/>
  <c r="D153" i="18"/>
  <c r="O153" i="18"/>
  <c r="N153" i="18"/>
  <c r="D152" i="18"/>
  <c r="O152" i="18"/>
  <c r="N152" i="18"/>
  <c r="D151" i="18"/>
  <c r="O151" i="18"/>
  <c r="N151" i="18"/>
  <c r="D150" i="18"/>
  <c r="O150" i="18"/>
  <c r="N150" i="18"/>
  <c r="D149" i="18"/>
  <c r="O149" i="18"/>
  <c r="N149" i="18"/>
  <c r="D148" i="18"/>
  <c r="O148" i="18"/>
  <c r="N148" i="18"/>
  <c r="D147" i="18"/>
  <c r="O147" i="18"/>
  <c r="N147" i="18"/>
  <c r="D146" i="18"/>
  <c r="O146" i="18"/>
  <c r="N146" i="18"/>
  <c r="D145" i="18"/>
  <c r="O145" i="18"/>
  <c r="N145" i="18"/>
  <c r="D144" i="18"/>
  <c r="O144" i="18"/>
  <c r="N144" i="18"/>
  <c r="D143" i="18"/>
  <c r="O143" i="18"/>
  <c r="N143" i="18"/>
  <c r="D142" i="18"/>
  <c r="O142" i="18"/>
  <c r="N142" i="18"/>
  <c r="D141" i="18"/>
  <c r="O141" i="18"/>
  <c r="N141" i="18"/>
  <c r="D140" i="18"/>
  <c r="O140" i="18"/>
  <c r="N140" i="18"/>
  <c r="D139" i="18"/>
  <c r="O139" i="18"/>
  <c r="N139" i="18"/>
  <c r="D138" i="18"/>
  <c r="O138" i="18"/>
  <c r="N138" i="18"/>
  <c r="D137" i="18"/>
  <c r="O137" i="18"/>
  <c r="N137" i="18"/>
  <c r="D136" i="18"/>
  <c r="O136" i="18"/>
  <c r="N136" i="18"/>
  <c r="D135" i="18"/>
  <c r="O135" i="18"/>
  <c r="N135" i="18"/>
  <c r="D134" i="18"/>
  <c r="O134" i="18"/>
  <c r="N134" i="18"/>
  <c r="D133" i="18"/>
  <c r="O133" i="18"/>
  <c r="N133" i="18"/>
  <c r="D132" i="18"/>
  <c r="O132" i="18"/>
  <c r="N132" i="18"/>
  <c r="D131" i="18"/>
  <c r="O131" i="18"/>
  <c r="N131" i="18"/>
  <c r="D130" i="18"/>
  <c r="O130" i="18"/>
  <c r="N130" i="18"/>
  <c r="D129" i="18"/>
  <c r="O129" i="18"/>
  <c r="N129" i="18"/>
  <c r="D128" i="18"/>
  <c r="O128" i="18"/>
  <c r="N128" i="18"/>
  <c r="D127" i="18"/>
  <c r="O127" i="18"/>
  <c r="N127" i="18"/>
  <c r="D126" i="18"/>
  <c r="O126" i="18"/>
  <c r="N126" i="18"/>
  <c r="D125" i="18"/>
  <c r="O125" i="18"/>
  <c r="N125" i="18"/>
  <c r="D124" i="18"/>
  <c r="O124" i="18"/>
  <c r="N124" i="18"/>
  <c r="D123" i="18"/>
  <c r="O123" i="18"/>
  <c r="N123" i="18"/>
  <c r="D122" i="18"/>
  <c r="O122" i="18"/>
  <c r="N122" i="18"/>
  <c r="D121" i="18"/>
  <c r="O121" i="18"/>
  <c r="N121" i="18"/>
  <c r="D120" i="18"/>
  <c r="O120" i="18"/>
  <c r="N120" i="18"/>
  <c r="D119" i="18"/>
  <c r="O119" i="18"/>
  <c r="N119" i="18"/>
  <c r="D118" i="18"/>
  <c r="O118" i="18"/>
  <c r="N118" i="18"/>
  <c r="D117" i="18"/>
  <c r="O117" i="18"/>
  <c r="N117" i="18"/>
  <c r="D116" i="18"/>
  <c r="O116" i="18"/>
  <c r="N116" i="18"/>
  <c r="D115" i="18"/>
  <c r="O115" i="18"/>
  <c r="N115" i="18"/>
  <c r="D114" i="18"/>
  <c r="O114" i="18"/>
  <c r="N114" i="18"/>
  <c r="D113" i="18"/>
  <c r="O113" i="18"/>
  <c r="N113" i="18"/>
  <c r="D112" i="18"/>
  <c r="O112" i="18"/>
  <c r="N112" i="18"/>
  <c r="D111" i="18"/>
  <c r="O111" i="18"/>
  <c r="N111" i="18"/>
  <c r="D110" i="18"/>
  <c r="O110" i="18"/>
  <c r="N110" i="18"/>
  <c r="D109" i="18"/>
  <c r="O109" i="18"/>
  <c r="N109" i="18"/>
  <c r="D108" i="18"/>
  <c r="O108" i="18"/>
  <c r="N108" i="18"/>
  <c r="D107" i="18"/>
  <c r="O107" i="18"/>
  <c r="N107" i="18"/>
  <c r="D106" i="18"/>
  <c r="O106" i="18"/>
  <c r="N106" i="18"/>
  <c r="D105" i="18"/>
  <c r="O105" i="18"/>
  <c r="N105" i="18"/>
  <c r="D104" i="18"/>
  <c r="O104" i="18"/>
  <c r="N104" i="18"/>
  <c r="D103" i="18"/>
  <c r="O103" i="18"/>
  <c r="N103" i="18"/>
  <c r="D102" i="18"/>
  <c r="O102" i="18"/>
  <c r="N102" i="18"/>
  <c r="D101" i="18"/>
  <c r="O101" i="18"/>
  <c r="N101" i="18"/>
  <c r="D100" i="18"/>
  <c r="O100" i="18"/>
  <c r="N100" i="18"/>
  <c r="D99" i="18"/>
  <c r="O99" i="18"/>
  <c r="N99" i="18"/>
  <c r="D98" i="18"/>
  <c r="O98" i="18"/>
  <c r="N98" i="18"/>
  <c r="D97" i="18"/>
  <c r="O97" i="18"/>
  <c r="N97" i="18"/>
  <c r="D96" i="18"/>
  <c r="O96" i="18"/>
  <c r="N96" i="18"/>
  <c r="D95" i="18"/>
  <c r="O95" i="18"/>
  <c r="N95" i="18"/>
  <c r="D94" i="18"/>
  <c r="O94" i="18"/>
  <c r="N94" i="18"/>
  <c r="D93" i="18"/>
  <c r="O93" i="18"/>
  <c r="N93" i="18"/>
  <c r="D92" i="18"/>
  <c r="O92" i="18"/>
  <c r="N92" i="18"/>
  <c r="D91" i="18"/>
  <c r="O91" i="18"/>
  <c r="N91" i="18"/>
  <c r="D90" i="18"/>
  <c r="O90" i="18"/>
  <c r="N90" i="18"/>
  <c r="D89" i="18"/>
  <c r="O89" i="18"/>
  <c r="N89" i="18"/>
  <c r="D88" i="18"/>
  <c r="O88" i="18"/>
  <c r="N88" i="18"/>
  <c r="D87" i="18"/>
  <c r="O87" i="18"/>
  <c r="N87" i="18"/>
  <c r="D86" i="18"/>
  <c r="O86" i="18"/>
  <c r="N86" i="18"/>
  <c r="D85" i="18"/>
  <c r="O85" i="18"/>
  <c r="N85" i="18"/>
  <c r="D84" i="18"/>
  <c r="O84" i="18"/>
  <c r="N84" i="18"/>
  <c r="D83" i="18"/>
  <c r="O83" i="18"/>
  <c r="N83" i="18"/>
  <c r="D82" i="18"/>
  <c r="O82" i="18"/>
  <c r="N82" i="18"/>
  <c r="D81" i="18"/>
  <c r="O81" i="18"/>
  <c r="N81" i="18"/>
  <c r="D80" i="18"/>
  <c r="O80" i="18"/>
  <c r="N80" i="18"/>
  <c r="D79" i="18"/>
  <c r="O79" i="18"/>
  <c r="N79" i="18"/>
  <c r="D78" i="18"/>
  <c r="O78" i="18"/>
  <c r="N78" i="18"/>
  <c r="D77" i="18"/>
  <c r="O77" i="18"/>
  <c r="N77" i="18"/>
  <c r="D76" i="18"/>
  <c r="O76" i="18"/>
  <c r="N76" i="18"/>
  <c r="D75" i="18"/>
  <c r="O75" i="18"/>
  <c r="N75" i="18"/>
  <c r="D74" i="18"/>
  <c r="O74" i="18"/>
  <c r="N74" i="18"/>
  <c r="D73" i="18"/>
  <c r="O73" i="18"/>
  <c r="N73" i="18"/>
  <c r="D72" i="18"/>
  <c r="O72" i="18"/>
  <c r="N72" i="18"/>
  <c r="D71" i="18"/>
  <c r="O71" i="18"/>
  <c r="N71" i="18"/>
  <c r="D70" i="18"/>
  <c r="O70" i="18"/>
  <c r="N70" i="18"/>
  <c r="D69" i="18"/>
  <c r="O69" i="18"/>
  <c r="N69" i="18"/>
  <c r="D68" i="18"/>
  <c r="O68" i="18"/>
  <c r="N68" i="18"/>
  <c r="D67" i="18"/>
  <c r="O67" i="18"/>
  <c r="N67" i="18"/>
  <c r="D66" i="18"/>
  <c r="O66" i="18"/>
  <c r="N66" i="18"/>
  <c r="D65" i="18"/>
  <c r="O65" i="18"/>
  <c r="N65" i="18"/>
  <c r="D64" i="18"/>
  <c r="O64" i="18"/>
  <c r="N64" i="18"/>
  <c r="D63" i="18"/>
  <c r="O63" i="18"/>
  <c r="N63" i="18"/>
  <c r="D62" i="18"/>
  <c r="O62" i="18"/>
  <c r="N62" i="18"/>
  <c r="D61" i="18"/>
  <c r="O61" i="18"/>
  <c r="N61" i="18"/>
  <c r="D60" i="18"/>
  <c r="O60" i="18"/>
  <c r="N60" i="18"/>
  <c r="D59" i="18"/>
  <c r="O59" i="18"/>
  <c r="N59" i="18"/>
  <c r="D58" i="18"/>
  <c r="O58" i="18"/>
  <c r="N58" i="18"/>
  <c r="D57" i="18"/>
  <c r="O57" i="18"/>
  <c r="N57" i="18"/>
  <c r="D56" i="18"/>
  <c r="O56" i="18"/>
  <c r="N56" i="18"/>
  <c r="D55" i="18"/>
  <c r="O55" i="18"/>
  <c r="N55" i="18"/>
  <c r="D54" i="18"/>
  <c r="O54" i="18"/>
  <c r="N54" i="18"/>
  <c r="D53" i="18"/>
  <c r="O53" i="18"/>
  <c r="N53" i="18"/>
  <c r="D52" i="18"/>
  <c r="O52" i="18"/>
  <c r="N52" i="18"/>
  <c r="D51" i="18"/>
  <c r="O51" i="18"/>
  <c r="N51" i="18"/>
  <c r="D50" i="18"/>
  <c r="O50" i="18"/>
  <c r="N50" i="18"/>
  <c r="D49" i="18"/>
  <c r="O49" i="18"/>
  <c r="N49" i="18"/>
  <c r="D48" i="18"/>
  <c r="O48" i="18"/>
  <c r="N48" i="18"/>
  <c r="D47" i="18"/>
  <c r="O47" i="18"/>
  <c r="N47" i="18"/>
  <c r="D46" i="18"/>
  <c r="O46" i="18"/>
  <c r="N46" i="18"/>
  <c r="D45" i="18"/>
  <c r="O45" i="18"/>
  <c r="N45" i="18"/>
  <c r="D44" i="18"/>
  <c r="O44" i="18"/>
  <c r="N44" i="18"/>
  <c r="D43" i="18"/>
  <c r="O43" i="18"/>
  <c r="N43" i="18"/>
  <c r="D42" i="18"/>
  <c r="O42" i="18"/>
  <c r="N42" i="18"/>
  <c r="D41" i="18"/>
  <c r="O41" i="18"/>
  <c r="N41" i="18"/>
  <c r="D40" i="18"/>
  <c r="O40" i="18"/>
  <c r="N40" i="18"/>
  <c r="D39" i="18"/>
  <c r="O39" i="18"/>
  <c r="N39" i="18"/>
  <c r="D38" i="18"/>
  <c r="O38" i="18"/>
  <c r="N38" i="18"/>
  <c r="D37" i="18"/>
  <c r="O37" i="18"/>
  <c r="N37" i="18"/>
  <c r="D36" i="18"/>
  <c r="O36" i="18"/>
  <c r="N36" i="18"/>
  <c r="D35" i="18"/>
  <c r="O35" i="18"/>
  <c r="N35" i="18"/>
  <c r="D34" i="18"/>
  <c r="O34" i="18"/>
  <c r="N34" i="18"/>
  <c r="D33" i="18"/>
  <c r="O33" i="18"/>
  <c r="N33" i="18"/>
  <c r="D32" i="18"/>
  <c r="O32" i="18"/>
  <c r="N32" i="18"/>
  <c r="D31" i="18"/>
  <c r="O31" i="18"/>
  <c r="N31" i="18"/>
  <c r="D30" i="18"/>
  <c r="O30" i="18"/>
  <c r="N30" i="18"/>
  <c r="D29" i="18"/>
  <c r="O29" i="18"/>
  <c r="N29" i="18"/>
  <c r="D28" i="18"/>
  <c r="O28" i="18"/>
  <c r="N28" i="18"/>
  <c r="D27" i="18"/>
  <c r="O27" i="18"/>
  <c r="N27" i="18"/>
  <c r="D26" i="18"/>
  <c r="O26" i="18"/>
  <c r="N26" i="18"/>
  <c r="D25" i="18"/>
  <c r="O25" i="18"/>
  <c r="N25" i="18"/>
  <c r="D24" i="18"/>
  <c r="O24" i="18"/>
  <c r="N24" i="18"/>
  <c r="D23" i="18"/>
  <c r="O23" i="18"/>
  <c r="N23" i="18"/>
  <c r="D22" i="18"/>
  <c r="O22" i="18"/>
  <c r="N22" i="18"/>
  <c r="D21" i="18"/>
  <c r="O21" i="18"/>
  <c r="N21" i="18"/>
  <c r="D20" i="18"/>
  <c r="O20" i="18"/>
  <c r="N20" i="18"/>
  <c r="D19" i="18"/>
  <c r="O19" i="18"/>
  <c r="N19" i="18"/>
  <c r="D18" i="18"/>
  <c r="O18" i="18"/>
  <c r="N18" i="18"/>
  <c r="D17" i="18"/>
  <c r="O17" i="18"/>
  <c r="N17" i="18"/>
  <c r="D16" i="18"/>
  <c r="O16" i="18"/>
  <c r="N16" i="18"/>
  <c r="D15" i="18"/>
  <c r="O15" i="18"/>
  <c r="N15" i="18"/>
  <c r="D14" i="18"/>
  <c r="O14" i="18"/>
  <c r="N14" i="18"/>
  <c r="D13" i="18"/>
  <c r="O13" i="18"/>
  <c r="N13" i="18"/>
  <c r="D12" i="18"/>
  <c r="O12" i="18"/>
  <c r="N12" i="18"/>
  <c r="D11" i="18"/>
  <c r="O11" i="18"/>
  <c r="N11" i="18"/>
  <c r="D10" i="18"/>
  <c r="O10" i="18"/>
  <c r="N10" i="18"/>
  <c r="D9" i="18"/>
  <c r="O9" i="18"/>
  <c r="N9" i="18"/>
  <c r="D8" i="18"/>
  <c r="O8" i="18"/>
  <c r="N8" i="18"/>
  <c r="D7" i="18"/>
  <c r="O7" i="18"/>
  <c r="N7" i="18"/>
  <c r="D6" i="18"/>
  <c r="O6" i="18"/>
  <c r="N6" i="18"/>
  <c r="D5" i="18"/>
  <c r="O5" i="18"/>
  <c r="N5" i="18"/>
  <c r="D163" i="1"/>
  <c r="R163" i="1"/>
  <c r="Q163" i="1"/>
  <c r="D162" i="1"/>
  <c r="R162" i="1"/>
  <c r="Q162" i="1"/>
  <c r="D161" i="1"/>
  <c r="R161" i="1"/>
  <c r="Q161" i="1"/>
  <c r="D160" i="1"/>
  <c r="R160" i="1"/>
  <c r="Q160" i="1"/>
  <c r="D159" i="1"/>
  <c r="R159" i="1"/>
  <c r="Q159" i="1"/>
  <c r="D158" i="1"/>
  <c r="R158" i="1"/>
  <c r="Q158" i="1"/>
  <c r="D157" i="1"/>
  <c r="R157" i="1"/>
  <c r="Q157" i="1"/>
  <c r="D156" i="1"/>
  <c r="R156" i="1"/>
  <c r="Q156" i="1"/>
  <c r="D155" i="1"/>
  <c r="R155" i="1"/>
  <c r="Q155" i="1"/>
  <c r="D154" i="1"/>
  <c r="R154" i="1"/>
  <c r="Q154" i="1"/>
  <c r="D153" i="1"/>
  <c r="R153" i="1"/>
  <c r="Q153" i="1"/>
  <c r="D152" i="1"/>
  <c r="R152" i="1"/>
  <c r="Q152" i="1"/>
  <c r="D151" i="1"/>
  <c r="R151" i="1"/>
  <c r="Q151" i="1"/>
  <c r="D150" i="1"/>
  <c r="R150" i="1"/>
  <c r="Q150" i="1"/>
  <c r="D149" i="1"/>
  <c r="R149" i="1"/>
  <c r="Q149" i="1"/>
  <c r="D148" i="1"/>
  <c r="R148" i="1"/>
  <c r="Q148" i="1"/>
  <c r="D147" i="1"/>
  <c r="R147" i="1"/>
  <c r="Q147" i="1"/>
  <c r="D146" i="1"/>
  <c r="R146" i="1"/>
  <c r="Q146" i="1"/>
  <c r="D145" i="1"/>
  <c r="R145" i="1"/>
  <c r="Q145" i="1"/>
  <c r="D144" i="1"/>
  <c r="R144" i="1"/>
  <c r="Q144" i="1"/>
  <c r="D143" i="1"/>
  <c r="R143" i="1"/>
  <c r="Q143" i="1"/>
  <c r="D142" i="1"/>
  <c r="R142" i="1"/>
  <c r="Q142" i="1"/>
  <c r="D141" i="1"/>
  <c r="R141" i="1"/>
  <c r="Q141" i="1"/>
  <c r="D140" i="1"/>
  <c r="R140" i="1"/>
  <c r="Q140" i="1"/>
  <c r="D139" i="1"/>
  <c r="R139" i="1"/>
  <c r="Q139" i="1"/>
  <c r="D138" i="1"/>
  <c r="R138" i="1"/>
  <c r="Q138" i="1"/>
  <c r="D137" i="1"/>
  <c r="R137" i="1"/>
  <c r="Q137" i="1"/>
  <c r="D136" i="1"/>
  <c r="R136" i="1"/>
  <c r="Q136" i="1"/>
  <c r="D135" i="1"/>
  <c r="R135" i="1"/>
  <c r="Q135" i="1"/>
  <c r="D134" i="1"/>
  <c r="R134" i="1"/>
  <c r="Q134" i="1"/>
  <c r="D133" i="1"/>
  <c r="R133" i="1"/>
  <c r="Q133" i="1"/>
  <c r="D132" i="1"/>
  <c r="R132" i="1"/>
  <c r="Q132" i="1"/>
  <c r="D131" i="1"/>
  <c r="R131" i="1"/>
  <c r="Q131" i="1"/>
  <c r="D130" i="1"/>
  <c r="R130" i="1"/>
  <c r="Q130" i="1"/>
  <c r="D129" i="1"/>
  <c r="R129" i="1"/>
  <c r="Q129" i="1"/>
  <c r="D128" i="1"/>
  <c r="R128" i="1"/>
  <c r="Q128" i="1"/>
  <c r="D127" i="1"/>
  <c r="R127" i="1"/>
  <c r="Q127" i="1"/>
  <c r="D126" i="1"/>
  <c r="R126" i="1"/>
  <c r="Q126" i="1"/>
  <c r="D125" i="1"/>
  <c r="R125" i="1"/>
  <c r="Q125" i="1"/>
  <c r="D124" i="1"/>
  <c r="R124" i="1"/>
  <c r="Q124" i="1"/>
  <c r="D123" i="1"/>
  <c r="R123" i="1"/>
  <c r="Q123" i="1"/>
  <c r="D122" i="1"/>
  <c r="R122" i="1"/>
  <c r="Q122" i="1"/>
  <c r="D121" i="1"/>
  <c r="R121" i="1"/>
  <c r="Q121" i="1"/>
  <c r="D120" i="1"/>
  <c r="R120" i="1"/>
  <c r="Q120" i="1"/>
  <c r="D119" i="1"/>
  <c r="R119" i="1"/>
  <c r="Q119" i="1"/>
  <c r="D118" i="1"/>
  <c r="R118" i="1"/>
  <c r="Q118" i="1"/>
  <c r="D117" i="1"/>
  <c r="R117" i="1"/>
  <c r="Q117" i="1"/>
  <c r="D116" i="1"/>
  <c r="R116" i="1"/>
  <c r="Q116" i="1"/>
  <c r="D115" i="1"/>
  <c r="R115" i="1"/>
  <c r="Q115" i="1"/>
  <c r="D114" i="1"/>
  <c r="R114" i="1"/>
  <c r="Q114" i="1"/>
  <c r="D113" i="1"/>
  <c r="R113" i="1"/>
  <c r="Q113" i="1"/>
  <c r="D112" i="1"/>
  <c r="R112" i="1"/>
  <c r="Q112" i="1"/>
  <c r="D111" i="1"/>
  <c r="R111" i="1"/>
  <c r="Q111" i="1"/>
  <c r="D110" i="1"/>
  <c r="R110" i="1"/>
  <c r="Q110" i="1"/>
  <c r="D109" i="1"/>
  <c r="R109" i="1"/>
  <c r="Q109" i="1"/>
  <c r="D108" i="1"/>
  <c r="R108" i="1"/>
  <c r="Q108" i="1"/>
  <c r="D107" i="1"/>
  <c r="R107" i="1"/>
  <c r="Q107" i="1"/>
  <c r="D106" i="1"/>
  <c r="R106" i="1"/>
  <c r="Q106" i="1"/>
  <c r="D105" i="1"/>
  <c r="R105" i="1"/>
  <c r="Q105" i="1"/>
  <c r="D104" i="1"/>
  <c r="R104" i="1"/>
  <c r="Q104" i="1"/>
  <c r="D103" i="1"/>
  <c r="R103" i="1"/>
  <c r="Q103" i="1"/>
  <c r="D102" i="1"/>
  <c r="R102" i="1"/>
  <c r="Q102" i="1"/>
  <c r="D101" i="1"/>
  <c r="R101" i="1"/>
  <c r="Q101" i="1"/>
  <c r="D100" i="1"/>
  <c r="R100" i="1"/>
  <c r="Q100" i="1"/>
  <c r="D99" i="1"/>
  <c r="R99" i="1"/>
  <c r="Q99" i="1"/>
  <c r="D98" i="1"/>
  <c r="R98" i="1"/>
  <c r="Q98" i="1"/>
  <c r="D97" i="1"/>
  <c r="R97" i="1"/>
  <c r="Q97" i="1"/>
  <c r="D96" i="1"/>
  <c r="R96" i="1"/>
  <c r="Q96" i="1"/>
  <c r="D95" i="1"/>
  <c r="R95" i="1"/>
  <c r="Q95" i="1"/>
  <c r="D94" i="1"/>
  <c r="R94" i="1"/>
  <c r="Q94" i="1"/>
  <c r="D93" i="1"/>
  <c r="R93" i="1"/>
  <c r="Q93" i="1"/>
  <c r="D92" i="1"/>
  <c r="R92" i="1"/>
  <c r="Q92" i="1"/>
  <c r="D91" i="1"/>
  <c r="R91" i="1"/>
  <c r="Q91" i="1"/>
  <c r="D90" i="1"/>
  <c r="R90" i="1"/>
  <c r="Q90" i="1"/>
  <c r="D89" i="1"/>
  <c r="R89" i="1"/>
  <c r="Q89" i="1"/>
  <c r="D88" i="1"/>
  <c r="R88" i="1"/>
  <c r="Q88" i="1"/>
  <c r="D87" i="1"/>
  <c r="R87" i="1"/>
  <c r="Q87" i="1"/>
  <c r="D86" i="1"/>
  <c r="R86" i="1"/>
  <c r="Q86" i="1"/>
  <c r="D85" i="1"/>
  <c r="R85" i="1"/>
  <c r="Q85" i="1"/>
  <c r="D84" i="1"/>
  <c r="R84" i="1"/>
  <c r="Q84" i="1"/>
  <c r="D83" i="1"/>
  <c r="R83" i="1"/>
  <c r="Q83" i="1"/>
  <c r="D82" i="1"/>
  <c r="R82" i="1"/>
  <c r="Q82" i="1"/>
  <c r="D81" i="1"/>
  <c r="R81" i="1"/>
  <c r="Q81" i="1"/>
  <c r="D80" i="1"/>
  <c r="R80" i="1"/>
  <c r="Q80" i="1"/>
  <c r="D79" i="1"/>
  <c r="R79" i="1"/>
  <c r="Q79" i="1"/>
  <c r="D78" i="1"/>
  <c r="R78" i="1"/>
  <c r="Q78" i="1"/>
  <c r="D77" i="1"/>
  <c r="R77" i="1"/>
  <c r="Q77" i="1"/>
  <c r="D76" i="1"/>
  <c r="R76" i="1"/>
  <c r="Q76" i="1"/>
  <c r="D75" i="1"/>
  <c r="R75" i="1"/>
  <c r="Q75" i="1"/>
  <c r="D74" i="1"/>
  <c r="R74" i="1"/>
  <c r="Q74" i="1"/>
  <c r="D73" i="1"/>
  <c r="R73" i="1"/>
  <c r="Q73" i="1"/>
  <c r="D72" i="1"/>
  <c r="R72" i="1"/>
  <c r="Q72" i="1"/>
  <c r="D71" i="1"/>
  <c r="R71" i="1"/>
  <c r="Q71" i="1"/>
  <c r="D70" i="1"/>
  <c r="R70" i="1"/>
  <c r="Q70" i="1"/>
  <c r="D69" i="1"/>
  <c r="R69" i="1"/>
  <c r="Q69" i="1"/>
  <c r="D68" i="1"/>
  <c r="R68" i="1"/>
  <c r="Q68" i="1"/>
  <c r="D67" i="1"/>
  <c r="R67" i="1"/>
  <c r="Q67" i="1"/>
  <c r="D66" i="1"/>
  <c r="R66" i="1"/>
  <c r="Q66" i="1"/>
  <c r="D65" i="1"/>
  <c r="R65" i="1"/>
  <c r="Q65" i="1"/>
  <c r="D64" i="1"/>
  <c r="R64" i="1"/>
  <c r="Q64" i="1"/>
  <c r="D63" i="1"/>
  <c r="R63" i="1"/>
  <c r="Q63" i="1"/>
  <c r="D62" i="1"/>
  <c r="R62" i="1"/>
  <c r="Q62" i="1"/>
  <c r="D61" i="1"/>
  <c r="R61" i="1"/>
  <c r="Q61" i="1"/>
  <c r="D60" i="1"/>
  <c r="R60" i="1"/>
  <c r="Q60" i="1"/>
  <c r="D59" i="1"/>
  <c r="R59" i="1"/>
  <c r="Q59" i="1"/>
  <c r="D58" i="1"/>
  <c r="R58" i="1"/>
  <c r="Q58" i="1"/>
  <c r="D57" i="1"/>
  <c r="R57" i="1"/>
  <c r="Q57" i="1"/>
  <c r="D56" i="1"/>
  <c r="R56" i="1"/>
  <c r="Q56" i="1"/>
  <c r="D55" i="1"/>
  <c r="R55" i="1"/>
  <c r="Q55" i="1"/>
  <c r="D54" i="1"/>
  <c r="R54" i="1"/>
  <c r="Q54" i="1"/>
  <c r="D53" i="1"/>
  <c r="R53" i="1"/>
  <c r="Q53" i="1"/>
  <c r="D52" i="1"/>
  <c r="R52" i="1"/>
  <c r="Q52" i="1"/>
  <c r="D51" i="1"/>
  <c r="R51" i="1"/>
  <c r="Q51" i="1"/>
  <c r="D50" i="1"/>
  <c r="R50" i="1"/>
  <c r="Q50" i="1"/>
  <c r="D49" i="1"/>
  <c r="R49" i="1"/>
  <c r="Q49" i="1"/>
  <c r="D48" i="1"/>
  <c r="R48" i="1"/>
  <c r="Q48" i="1"/>
  <c r="D46" i="1"/>
  <c r="R47" i="1"/>
  <c r="Q47" i="1"/>
  <c r="D47" i="1"/>
  <c r="R46" i="1"/>
  <c r="Q46" i="1"/>
  <c r="D45" i="1"/>
  <c r="R45" i="1"/>
  <c r="Q45" i="1"/>
  <c r="D44" i="1"/>
  <c r="R44" i="1"/>
  <c r="Q44" i="1"/>
  <c r="D43" i="1"/>
  <c r="R43" i="1"/>
  <c r="Q43" i="1"/>
  <c r="D42" i="1"/>
  <c r="R42" i="1"/>
  <c r="Q42" i="1"/>
  <c r="D41" i="1"/>
  <c r="R41" i="1"/>
  <c r="Q41" i="1"/>
  <c r="D40" i="1"/>
  <c r="R40" i="1"/>
  <c r="Q40" i="1"/>
  <c r="D39" i="1"/>
  <c r="R39" i="1"/>
  <c r="Q39" i="1"/>
  <c r="D38" i="1"/>
  <c r="R38" i="1"/>
  <c r="Q38" i="1"/>
  <c r="D37" i="1"/>
  <c r="R37" i="1"/>
  <c r="Q37" i="1"/>
  <c r="D36" i="1"/>
  <c r="R36" i="1"/>
  <c r="Q36" i="1"/>
  <c r="D34" i="1"/>
  <c r="R35" i="1"/>
  <c r="Q35" i="1"/>
  <c r="D35" i="1"/>
  <c r="R34" i="1"/>
  <c r="Q34" i="1"/>
  <c r="D33" i="1"/>
  <c r="R33" i="1"/>
  <c r="Q33" i="1"/>
  <c r="D32" i="1"/>
  <c r="R32" i="1"/>
  <c r="Q32" i="1"/>
  <c r="D31" i="1"/>
  <c r="R31" i="1"/>
  <c r="Q31" i="1"/>
  <c r="D30" i="1"/>
  <c r="R30" i="1"/>
  <c r="Q30" i="1"/>
  <c r="D29" i="1"/>
  <c r="R29" i="1"/>
  <c r="Q29" i="1"/>
  <c r="D27" i="1"/>
  <c r="R28" i="1"/>
  <c r="Q28" i="1"/>
  <c r="D28" i="1"/>
  <c r="R27" i="1"/>
  <c r="Q27" i="1"/>
  <c r="D26" i="1"/>
  <c r="R26" i="1"/>
  <c r="Q26" i="1"/>
  <c r="D25" i="1"/>
  <c r="R25" i="1"/>
  <c r="Q25" i="1"/>
  <c r="D24" i="1"/>
  <c r="R24" i="1"/>
  <c r="Q24" i="1"/>
  <c r="D23" i="1"/>
  <c r="R23" i="1"/>
  <c r="Q23" i="1"/>
  <c r="D22" i="1"/>
  <c r="R22" i="1"/>
  <c r="Q22" i="1"/>
  <c r="D21" i="1"/>
  <c r="R21" i="1"/>
  <c r="Q21" i="1"/>
  <c r="D20" i="1"/>
  <c r="R20" i="1"/>
  <c r="Q20" i="1"/>
  <c r="D19" i="1"/>
  <c r="R19" i="1"/>
  <c r="Q19" i="1"/>
  <c r="D18" i="1"/>
  <c r="R18" i="1"/>
  <c r="Q18" i="1"/>
  <c r="D17" i="1"/>
  <c r="R17" i="1"/>
  <c r="Q17" i="1"/>
  <c r="D16" i="1"/>
  <c r="R16" i="1"/>
  <c r="Q16" i="1"/>
  <c r="D15" i="1"/>
  <c r="R15" i="1"/>
  <c r="Q15" i="1"/>
  <c r="D5" i="1"/>
  <c r="R5" i="1"/>
  <c r="D6" i="1"/>
  <c r="R6" i="1"/>
  <c r="D7" i="1"/>
  <c r="R7" i="1"/>
  <c r="D8" i="1"/>
  <c r="R8" i="1"/>
  <c r="D9" i="1"/>
  <c r="R9" i="1"/>
  <c r="D10" i="1"/>
  <c r="R10" i="1"/>
  <c r="D12" i="1"/>
  <c r="R11" i="1"/>
  <c r="D11" i="1"/>
  <c r="R12" i="1"/>
  <c r="D13" i="1"/>
  <c r="R13" i="1"/>
  <c r="D14" i="1"/>
  <c r="R14" i="1"/>
  <c r="V14" i="1"/>
  <c r="Q14" i="1"/>
  <c r="V13" i="1"/>
  <c r="Q13" i="1"/>
  <c r="V12" i="1"/>
  <c r="Q12" i="1"/>
  <c r="V11" i="1"/>
  <c r="Q11" i="1"/>
  <c r="V10" i="1"/>
  <c r="Q10" i="1"/>
  <c r="V9" i="1"/>
  <c r="Q9" i="1"/>
  <c r="V8" i="1"/>
  <c r="Q8" i="1"/>
  <c r="V7" i="1"/>
  <c r="Q7" i="1"/>
  <c r="V6" i="1"/>
  <c r="Q6" i="1"/>
  <c r="V5" i="1"/>
  <c r="Q5" i="1"/>
</calcChain>
</file>

<file path=xl/sharedStrings.xml><?xml version="1.0" encoding="utf-8"?>
<sst xmlns="http://schemas.openxmlformats.org/spreadsheetml/2006/main" count="2007" uniqueCount="610">
  <si>
    <t>Points</t>
  </si>
  <si>
    <t>20s</t>
  </si>
  <si>
    <t>Ray Beierling</t>
  </si>
  <si>
    <t>Fred Slater</t>
  </si>
  <si>
    <t>Nathan Walsh</t>
  </si>
  <si>
    <t>Jason Beierling</t>
  </si>
  <si>
    <t>Matt Brown</t>
  </si>
  <si>
    <t>Justin Slater</t>
  </si>
  <si>
    <t>Eric Miltenburg</t>
  </si>
  <si>
    <t>Clare Kuepfer</t>
  </si>
  <si>
    <t>Dave Brown</t>
  </si>
  <si>
    <t>Chris Gorsline</t>
  </si>
  <si>
    <t>Rank</t>
  </si>
  <si>
    <t>Home Club</t>
  </si>
  <si>
    <t>Events</t>
  </si>
  <si>
    <t>London</t>
  </si>
  <si>
    <t>Waterloo</t>
  </si>
  <si>
    <t>Toronto</t>
  </si>
  <si>
    <t>Brian Cook</t>
  </si>
  <si>
    <t>Varna</t>
  </si>
  <si>
    <t>Quinte</t>
  </si>
  <si>
    <t>Preston</t>
  </si>
  <si>
    <t>Hamilton</t>
  </si>
  <si>
    <t>Hanover</t>
  </si>
  <si>
    <t>Howard Martin</t>
  </si>
  <si>
    <t>Owen Sound</t>
  </si>
  <si>
    <t>Alex Protas</t>
  </si>
  <si>
    <t>Round 2</t>
  </si>
  <si>
    <t>Name</t>
  </si>
  <si>
    <t>Plus 2</t>
  </si>
  <si>
    <t>Plus 1</t>
  </si>
  <si>
    <t>Round 1</t>
  </si>
  <si>
    <t>2nd</t>
  </si>
  <si>
    <t>3rd</t>
  </si>
  <si>
    <t>4th</t>
  </si>
  <si>
    <t>1st</t>
  </si>
  <si>
    <t>Jon Conrad</t>
  </si>
  <si>
    <t>Pool A</t>
  </si>
  <si>
    <t>Pool B</t>
  </si>
  <si>
    <t>B.C.</t>
  </si>
  <si>
    <t>PEI</t>
  </si>
  <si>
    <t>Avg</t>
  </si>
  <si>
    <t>Barry Kiggins</t>
  </si>
  <si>
    <t>Peter Tarle</t>
  </si>
  <si>
    <t>NCA Points</t>
  </si>
  <si>
    <t>Eric Miltenberg</t>
  </si>
  <si>
    <t>Roy Campbell</t>
  </si>
  <si>
    <t xml:space="preserve"> (best 4 events go towards each player's overall NCA Tour total)</t>
  </si>
  <si>
    <t>(S) = Singles</t>
  </si>
  <si>
    <t>(D) = Doubles</t>
  </si>
  <si>
    <t>WCC</t>
  </si>
  <si>
    <t>Belleville</t>
  </si>
  <si>
    <t>St.Jacobs</t>
  </si>
  <si>
    <t>Games</t>
  </si>
  <si>
    <t>Shirley Sager</t>
  </si>
  <si>
    <t>Betty Waite</t>
  </si>
  <si>
    <t>NCA POINTS</t>
  </si>
  <si>
    <t>Neil Cook</t>
  </si>
  <si>
    <t>Carol Cook</t>
  </si>
  <si>
    <t>Eric  Miltenburg</t>
  </si>
  <si>
    <t>Clare  Kuepfer</t>
  </si>
  <si>
    <t>Dale Henry</t>
  </si>
  <si>
    <t>A</t>
  </si>
  <si>
    <t>B</t>
  </si>
  <si>
    <t>Robert Bonnett</t>
  </si>
  <si>
    <t>Ab Leitch</t>
  </si>
  <si>
    <t>Rex Johnston</t>
  </si>
  <si>
    <t>Final</t>
  </si>
  <si>
    <t>(S)</t>
  </si>
  <si>
    <t>(D)</t>
  </si>
  <si>
    <t>ODCC</t>
  </si>
  <si>
    <t>NCA Final</t>
  </si>
  <si>
    <t>John Harvey</t>
  </si>
  <si>
    <t>BC</t>
  </si>
  <si>
    <t>Gloria Walsh</t>
  </si>
  <si>
    <t>Cathy Kuepfer</t>
  </si>
  <si>
    <t>Wayne Scott</t>
  </si>
  <si>
    <t>Score</t>
  </si>
  <si>
    <t>20's</t>
  </si>
  <si>
    <t>Champion</t>
  </si>
  <si>
    <t>Runner-Up</t>
  </si>
  <si>
    <t>Joan Beierling</t>
  </si>
  <si>
    <t>Marg Hayter</t>
  </si>
  <si>
    <t>Ron Reesor</t>
  </si>
  <si>
    <t>John Lichty</t>
  </si>
  <si>
    <t>Peter Carter</t>
  </si>
  <si>
    <t>Bob Jones</t>
  </si>
  <si>
    <t>Turtle Island</t>
  </si>
  <si>
    <t>Tuscarora</t>
  </si>
  <si>
    <t>Kingston</t>
  </si>
  <si>
    <t>Partner</t>
  </si>
  <si>
    <t>Round 2 A Pool</t>
  </si>
  <si>
    <t>Round 3</t>
  </si>
  <si>
    <t>Final Rank</t>
  </si>
  <si>
    <t>Round 2 B Pool</t>
  </si>
  <si>
    <t>Club</t>
  </si>
  <si>
    <t>QRCC</t>
  </si>
  <si>
    <t>St. Jacobs</t>
  </si>
  <si>
    <t>Ottawa</t>
  </si>
  <si>
    <t>(plus 1)</t>
  </si>
  <si>
    <t>(plus 2)</t>
  </si>
  <si>
    <t>Totals</t>
  </si>
  <si>
    <t>Tony Snyder</t>
  </si>
  <si>
    <t>Tom Johnston</t>
  </si>
  <si>
    <t>Paul Brubaker</t>
  </si>
  <si>
    <t>Fred Smith</t>
  </si>
  <si>
    <t>Dave White</t>
  </si>
  <si>
    <t>Steve Lefaive</t>
  </si>
  <si>
    <t>Alec Ostrem</t>
  </si>
  <si>
    <t>Pete Wiley</t>
  </si>
  <si>
    <t>Bill Heather</t>
  </si>
  <si>
    <t>Doris Giddings</t>
  </si>
  <si>
    <t>Doug Mills</t>
  </si>
  <si>
    <t>Dave Mills</t>
  </si>
  <si>
    <t>score</t>
  </si>
  <si>
    <t>1 vs 4</t>
  </si>
  <si>
    <t>2 vs 3</t>
  </si>
  <si>
    <t>Jake Ruggi</t>
  </si>
  <si>
    <t>Nathan Jongsma</t>
  </si>
  <si>
    <t>Reuben Jong</t>
  </si>
  <si>
    <t>Abijah Jong</t>
  </si>
  <si>
    <t>Paul Brubacher</t>
  </si>
  <si>
    <t>Janet Diebel</t>
  </si>
  <si>
    <t>Rueben Jong</t>
  </si>
  <si>
    <t>Brian Henry</t>
  </si>
  <si>
    <t>Jo-Ann Carter</t>
  </si>
  <si>
    <t>Al Carter</t>
  </si>
  <si>
    <t>Gus Hohmann</t>
  </si>
  <si>
    <t>Karen Robinson</t>
  </si>
  <si>
    <t>Tiffany Henry</t>
  </si>
  <si>
    <t>Mary Hohmann</t>
  </si>
  <si>
    <t>Sharon Watson</t>
  </si>
  <si>
    <t>Caroline Baker</t>
  </si>
  <si>
    <t>Roger Vaillancourt</t>
  </si>
  <si>
    <t>Brian Simpson</t>
  </si>
  <si>
    <t>2015-16 NCA Tour Points Standings</t>
  </si>
  <si>
    <t>Andrew Hutchinson</t>
  </si>
  <si>
    <t>* min 4 events</t>
  </si>
  <si>
    <t>Cameron Heights</t>
  </si>
  <si>
    <t>Beverly Vaillancourt</t>
  </si>
  <si>
    <t>David  Brown</t>
  </si>
  <si>
    <t>Linda Irvine</t>
  </si>
  <si>
    <t>Quin Erzinger</t>
  </si>
  <si>
    <t>Jordan Ripley</t>
  </si>
  <si>
    <t>Jody Good</t>
  </si>
  <si>
    <t>Derek McKie</t>
  </si>
  <si>
    <t>Ed Ripley</t>
  </si>
  <si>
    <t>Michael Hughes</t>
  </si>
  <si>
    <t>Ed Erzinger</t>
  </si>
  <si>
    <t>Richard Guptill</t>
  </si>
  <si>
    <t>Rob Mader Jr.</t>
  </si>
  <si>
    <t>Terry Friesen</t>
  </si>
  <si>
    <t>Krista Hargrave</t>
  </si>
  <si>
    <t>Wilfred Smith</t>
  </si>
  <si>
    <t>Raymond Kappes</t>
  </si>
  <si>
    <t>Dwayne Campbell</t>
  </si>
  <si>
    <t>Gregory Pinel</t>
  </si>
  <si>
    <t>Doreen Sulkye</t>
  </si>
  <si>
    <t>Bob Mader</t>
  </si>
  <si>
    <t>Cor Vanden Hoven</t>
  </si>
  <si>
    <t>Roy Bretz</t>
  </si>
  <si>
    <t>Lawson Lea</t>
  </si>
  <si>
    <t>Kevin Bechtel</t>
  </si>
  <si>
    <t>Kevin Brooks</t>
  </si>
  <si>
    <t>Dave Meijer</t>
  </si>
  <si>
    <t>Jo Ann Carter</t>
  </si>
  <si>
    <t>Tomes Mazzoni</t>
  </si>
  <si>
    <t>Jason Hogan</t>
  </si>
  <si>
    <t>Kawartha</t>
  </si>
  <si>
    <t>John Powers</t>
  </si>
  <si>
    <t>Jacob Westerhof</t>
  </si>
  <si>
    <t>Saje Good</t>
  </si>
  <si>
    <t>Ewen MacPhail</t>
  </si>
  <si>
    <t>John McFeeters</t>
  </si>
  <si>
    <t>Tim Bartin</t>
  </si>
  <si>
    <t>Jerry Ward</t>
  </si>
  <si>
    <t>Christina Campbell</t>
  </si>
  <si>
    <t>Ken Hawkins</t>
  </si>
  <si>
    <t>Andrew Whitfield</t>
  </si>
  <si>
    <t>Stewart Grant</t>
  </si>
  <si>
    <t>Annie MacPhail</t>
  </si>
  <si>
    <t>Peter Denison</t>
  </si>
  <si>
    <t>Jeremy Gunn</t>
  </si>
  <si>
    <t>Gordon Gunn</t>
  </si>
  <si>
    <t>Doug Petterson</t>
  </si>
  <si>
    <t>Darryl MacDonald</t>
  </si>
  <si>
    <t>David Younker</t>
  </si>
  <si>
    <t>Andrew Lounsbury</t>
  </si>
  <si>
    <t>Robert Lounsbury</t>
  </si>
  <si>
    <t>Michael Renaud</t>
  </si>
  <si>
    <t>Tim Renaud</t>
  </si>
  <si>
    <t>Patrick Minshall</t>
  </si>
  <si>
    <t>Susan Ogilvie</t>
  </si>
  <si>
    <t>Peter Ryan</t>
  </si>
  <si>
    <t>Darlene Cedarholm</t>
  </si>
  <si>
    <t>Ezra Yantzi</t>
  </si>
  <si>
    <t>Murray Coulthard</t>
  </si>
  <si>
    <t>Donald Coulthard</t>
  </si>
  <si>
    <t>Len Chard</t>
  </si>
  <si>
    <t>James Nicholson</t>
  </si>
  <si>
    <t>Joe Richards</t>
  </si>
  <si>
    <t>Roger Farmer</t>
  </si>
  <si>
    <t>Peter Klaassen</t>
  </si>
  <si>
    <t>Alan Cerclier</t>
  </si>
  <si>
    <t>Loran Young</t>
  </si>
  <si>
    <t>Stephen Pedersen</t>
  </si>
  <si>
    <t>Ron Hebdon</t>
  </si>
  <si>
    <t>Mouser Henry</t>
  </si>
  <si>
    <t>Scott Lobb</t>
  </si>
  <si>
    <t>Kent Davidson</t>
  </si>
  <si>
    <t>Oliver Davidson</t>
  </si>
  <si>
    <t>Ted Cossit</t>
  </si>
  <si>
    <t>William Denison</t>
  </si>
  <si>
    <t>Kyle Vaillancourt</t>
  </si>
  <si>
    <t>Jennifer Carstairs</t>
  </si>
  <si>
    <t>Dennis Ernest</t>
  </si>
  <si>
    <t>Demian Johnston</t>
  </si>
  <si>
    <t>Albert Boutin</t>
  </si>
  <si>
    <t>Paul Becker</t>
  </si>
  <si>
    <t>Nick Penner</t>
  </si>
  <si>
    <t>Zac Anderson</t>
  </si>
  <si>
    <t>Dianne Brookson</t>
  </si>
  <si>
    <t>Brandon Clarke</t>
  </si>
  <si>
    <t>Merv Wice</t>
  </si>
  <si>
    <t>Heather Pfaff</t>
  </si>
  <si>
    <t>Randy Harris</t>
  </si>
  <si>
    <t>Matthew Timberlake</t>
  </si>
  <si>
    <t>Anne Marie Minshall</t>
  </si>
  <si>
    <t>Steven Murdoch</t>
  </si>
  <si>
    <t>Ryan Murdoch</t>
  </si>
  <si>
    <t>Ray Murdoch</t>
  </si>
  <si>
    <t>Paul Murdoch</t>
  </si>
  <si>
    <t>Kathy Geris</t>
  </si>
  <si>
    <t>Lawrence Wicks</t>
  </si>
  <si>
    <t>Heather Householder</t>
  </si>
  <si>
    <t>Donna Rapien</t>
  </si>
  <si>
    <t>Jennifer Scott</t>
  </si>
  <si>
    <t>Jahjireh Jong</t>
  </si>
  <si>
    <t>Zionne Jong</t>
  </si>
  <si>
    <t>Robin Subramanyah</t>
  </si>
  <si>
    <t>Manoh Jong</t>
  </si>
  <si>
    <t>John Herbst</t>
  </si>
  <si>
    <t>Ken Bauman</t>
  </si>
  <si>
    <t>David Murray</t>
  </si>
  <si>
    <t>Cindy Paul</t>
  </si>
  <si>
    <t>Linda Tarle</t>
  </si>
  <si>
    <t>Shelia Robertson</t>
  </si>
  <si>
    <t>Marianne Estabrooks</t>
  </si>
  <si>
    <t>Tom Walsh</t>
  </si>
  <si>
    <t>Dorothy Rigg</t>
  </si>
  <si>
    <t>Erwin Printup</t>
  </si>
  <si>
    <t>2015-16 Rec NCA Tour Points Standings</t>
  </si>
  <si>
    <t xml:space="preserve"> (best 3 events go towards each player's overall NCA Tour total)</t>
  </si>
  <si>
    <t>Bill Geris</t>
  </si>
  <si>
    <t>Bill Harris</t>
  </si>
  <si>
    <t>Amelia Hartman</t>
  </si>
  <si>
    <t>Petal Good</t>
  </si>
  <si>
    <t>Elle Good</t>
  </si>
  <si>
    <t>Lloyd Wiseman</t>
  </si>
  <si>
    <t>Brendan Pauls</t>
  </si>
  <si>
    <t>Wilf Pauls</t>
  </si>
  <si>
    <t>Steve Wiseman</t>
  </si>
  <si>
    <t>Pearl Pauls</t>
  </si>
  <si>
    <t>Devin Craig</t>
  </si>
  <si>
    <t>Ian Morton</t>
  </si>
  <si>
    <t>Cecil Smith</t>
  </si>
  <si>
    <t>Chuck Van Dusen</t>
  </si>
  <si>
    <t>Alison Gunn</t>
  </si>
  <si>
    <t>Susan Gunn</t>
  </si>
  <si>
    <t>Matt Baer</t>
  </si>
  <si>
    <t>Stephanie Banks</t>
  </si>
  <si>
    <t>Luca Good</t>
  </si>
  <si>
    <t>Rachel Thom</t>
  </si>
  <si>
    <t>Moochie Printup</t>
  </si>
  <si>
    <t>Dan Baer</t>
  </si>
  <si>
    <t>Mike Yourk</t>
  </si>
  <si>
    <t>Donald Steeves</t>
  </si>
  <si>
    <t>Paul Stewart</t>
  </si>
  <si>
    <t>Christa Jongsma</t>
  </si>
  <si>
    <t>Makeda Jong</t>
  </si>
  <si>
    <t>Dave Skipper</t>
  </si>
  <si>
    <t>Joe Klemenhagen</t>
  </si>
  <si>
    <t>Jake Georgen</t>
  </si>
  <si>
    <t>Clark Campbell</t>
  </si>
  <si>
    <t>Paul Byers</t>
  </si>
  <si>
    <t>Paul Wilichowski</t>
  </si>
  <si>
    <t>Ray Henry</t>
  </si>
  <si>
    <t>Francais Zettler</t>
  </si>
  <si>
    <t>Lindsay Wilson</t>
  </si>
  <si>
    <t>Jeff Ladouceur</t>
  </si>
  <si>
    <t>Roger Stewart</t>
  </si>
  <si>
    <t>Carl Jolley</t>
  </si>
  <si>
    <t>Sharon Jolley</t>
  </si>
  <si>
    <t>Andrew Hutchison</t>
  </si>
  <si>
    <t>George Whittal</t>
  </si>
  <si>
    <t>MJ Andreola</t>
  </si>
  <si>
    <t>Alma Steeves</t>
  </si>
  <si>
    <t>Tyler Ripley</t>
  </si>
  <si>
    <t>Ryan Ripley</t>
  </si>
  <si>
    <t>Len Zettler</t>
  </si>
  <si>
    <t>Josiah Brubacher</t>
  </si>
  <si>
    <t>Wayne Wolfgang</t>
  </si>
  <si>
    <t>Alec Ostram</t>
  </si>
  <si>
    <t>Peter Wiley</t>
  </si>
  <si>
    <t>Phylis Lightfoot</t>
  </si>
  <si>
    <t>Elmer Cook</t>
  </si>
  <si>
    <t>Richard Laviolette</t>
  </si>
  <si>
    <t>Jeff Leitch</t>
  </si>
  <si>
    <t>Michael Hutches</t>
  </si>
  <si>
    <t>Wally Wilson</t>
  </si>
  <si>
    <t>Wilmer Wolfe</t>
  </si>
  <si>
    <t>Jacob Harper</t>
  </si>
  <si>
    <t>Brian Riese</t>
  </si>
  <si>
    <t>Taylor Johansen</t>
  </si>
  <si>
    <t>Duncan Verburgh</t>
  </si>
  <si>
    <t>Doreen Strong</t>
  </si>
  <si>
    <t>Marie Lobb</t>
  </si>
  <si>
    <t>Mark Graham</t>
  </si>
  <si>
    <t>Jane Good</t>
  </si>
  <si>
    <t>John Ramsey</t>
  </si>
  <si>
    <t>Orville Cook</t>
  </si>
  <si>
    <t>Bradley Hooper</t>
  </si>
  <si>
    <t>Mike Jacobs</t>
  </si>
  <si>
    <t>Marie Jacobs</t>
  </si>
  <si>
    <t>Mark Weiler</t>
  </si>
  <si>
    <t>Irene Batulan</t>
  </si>
  <si>
    <t>Lena Nesbitt</t>
  </si>
  <si>
    <t>Marc Orr</t>
  </si>
  <si>
    <t>Travis Barck</t>
  </si>
  <si>
    <t>Angelique Wood</t>
  </si>
  <si>
    <t>John Quaiser</t>
  </si>
  <si>
    <t>Martin Vamos</t>
  </si>
  <si>
    <t>Harold Ruffenach</t>
  </si>
  <si>
    <t>Charlene Ripley</t>
  </si>
  <si>
    <t>Tim Shumaker</t>
  </si>
  <si>
    <t>Dave Carahan</t>
  </si>
  <si>
    <t>Eleanor Reed</t>
  </si>
  <si>
    <t>Maxine Whitmore</t>
  </si>
  <si>
    <t>Wayne Schroeder</t>
  </si>
  <si>
    <t>Kieran Johnston</t>
  </si>
  <si>
    <t>Sarah Mason</t>
  </si>
  <si>
    <t>Wayne Toal</t>
  </si>
  <si>
    <t>Paul Armstrong</t>
  </si>
  <si>
    <t>Lynda Robinson</t>
  </si>
  <si>
    <t>Sjoukie Steenbeek</t>
  </si>
  <si>
    <t>Lola VanDerHeide</t>
  </si>
  <si>
    <t>Ron Torrance</t>
  </si>
  <si>
    <t>Karen Dickens</t>
  </si>
  <si>
    <t>Bob Patterson</t>
  </si>
  <si>
    <t>Peggy Patterson</t>
  </si>
  <si>
    <t>Peter Holman</t>
  </si>
  <si>
    <t>John Madlensky</t>
  </si>
  <si>
    <t>Gary Kraemer</t>
  </si>
  <si>
    <t>John Vink</t>
  </si>
  <si>
    <t>Vera Gutzke</t>
  </si>
  <si>
    <t>Shirley Hebert</t>
  </si>
  <si>
    <t>Bruce Sweet</t>
  </si>
  <si>
    <t>Terry Wong</t>
  </si>
  <si>
    <t>Jack Church</t>
  </si>
  <si>
    <t>Merv Wise</t>
  </si>
  <si>
    <t>Pat Weiler</t>
  </si>
  <si>
    <t>Mark McGrath</t>
  </si>
  <si>
    <t>Brian McGrath</t>
  </si>
  <si>
    <t>Emily Printup</t>
  </si>
  <si>
    <t>Dianne Willis</t>
  </si>
  <si>
    <t>David Eberlee</t>
  </si>
  <si>
    <t>Paul DeLauw</t>
  </si>
  <si>
    <t>Harley Printup</t>
  </si>
  <si>
    <t>June Carruthers</t>
  </si>
  <si>
    <t>Trevor Grasby</t>
  </si>
  <si>
    <t>Sylvia Bettrager</t>
  </si>
  <si>
    <t>Mabel Keller</t>
  </si>
  <si>
    <t>Robert Leggett</t>
  </si>
  <si>
    <t>Henry Veltkamp</t>
  </si>
  <si>
    <t>John Westerhof</t>
  </si>
  <si>
    <t>Joel Mason</t>
  </si>
  <si>
    <t>Josh Boonstra</t>
  </si>
  <si>
    <t>Doug Philips</t>
  </si>
  <si>
    <t>Marg Torrance</t>
  </si>
  <si>
    <t>Nancy Farmer</t>
  </si>
  <si>
    <t>Aaron Westerhof</t>
  </si>
  <si>
    <t>Tom Graham</t>
  </si>
  <si>
    <t>Frank Westerhof</t>
  </si>
  <si>
    <t>Erin Crickett</t>
  </si>
  <si>
    <t>Deb Westerhof</t>
  </si>
  <si>
    <t>Brian Sweet</t>
  </si>
  <si>
    <t>Richard Shortt</t>
  </si>
  <si>
    <t>Len Lobb</t>
  </si>
  <si>
    <t>Bill Strong</t>
  </si>
  <si>
    <t>Ron Sweet</t>
  </si>
  <si>
    <t>Carolyn Weber</t>
  </si>
  <si>
    <t>Ben McCutchen</t>
  </si>
  <si>
    <t>Carson Gale</t>
  </si>
  <si>
    <t>Jeremy Walsh</t>
  </si>
  <si>
    <t>Lisa Giles</t>
  </si>
  <si>
    <t>Arian Droogendyk</t>
  </si>
  <si>
    <t>Bill Droogendyk</t>
  </si>
  <si>
    <t>Barbra Huang</t>
  </si>
  <si>
    <t>Mark McKay</t>
  </si>
  <si>
    <t>Colin Murphy</t>
  </si>
  <si>
    <t>Kristi Race</t>
  </si>
  <si>
    <t>Chris Shortt</t>
  </si>
  <si>
    <t>Kristen Degutis</t>
  </si>
  <si>
    <t>Sarah Yardley</t>
  </si>
  <si>
    <t>Colin Yardley</t>
  </si>
  <si>
    <t>Byron Cunningham</t>
  </si>
  <si>
    <t>Pauline Cunningham</t>
  </si>
  <si>
    <t>Mike Walsh</t>
  </si>
  <si>
    <t>Elton Kitson</t>
  </si>
  <si>
    <t>Sam Meijer</t>
  </si>
  <si>
    <t>Grant Stutterheim</t>
  </si>
  <si>
    <t>Melanie Peto</t>
  </si>
  <si>
    <t>Jackie Kukat</t>
  </si>
  <si>
    <t>Brian Beauchamp</t>
  </si>
  <si>
    <t>Rob Bright</t>
  </si>
  <si>
    <t>Carmen Meijer</t>
  </si>
  <si>
    <t>Evan Stutterheim</t>
  </si>
  <si>
    <t>Andrew Cunsolo</t>
  </si>
  <si>
    <t>David Consolo</t>
  </si>
  <si>
    <t>Mamood Sheikh</t>
  </si>
  <si>
    <t>Kristen Beauchamp</t>
  </si>
  <si>
    <t>Matt Timberlake</t>
  </si>
  <si>
    <t>Zoe Timberlake</t>
  </si>
  <si>
    <t>Matthew Andoloro</t>
  </si>
  <si>
    <t>Nathan Andoloro</t>
  </si>
  <si>
    <t>Steve Clark</t>
  </si>
  <si>
    <t>Charlie Kelliher</t>
  </si>
  <si>
    <t>Debby Pavlove</t>
  </si>
  <si>
    <t>Evan Lew</t>
  </si>
  <si>
    <t>Lakshmi Subremanyam</t>
  </si>
  <si>
    <t>Kayla Richards</t>
  </si>
  <si>
    <t>Jed Printup</t>
  </si>
  <si>
    <t>Courtney Westerhof</t>
  </si>
  <si>
    <t>Robin Subremanyam</t>
  </si>
  <si>
    <t>Noah Bauman</t>
  </si>
  <si>
    <t>Elliot Meijer</t>
  </si>
  <si>
    <t>WCC 2015 ADULT DOUBLES</t>
  </si>
  <si>
    <t>Richard Mader</t>
  </si>
  <si>
    <t>Ray Kappes</t>
  </si>
  <si>
    <t>Tomase Mazzoni</t>
  </si>
  <si>
    <t>Peter Cater</t>
  </si>
  <si>
    <t>Stephen Pederson</t>
  </si>
  <si>
    <t>Steve Tsandelis</t>
  </si>
  <si>
    <t>Mike Dwyer</t>
  </si>
  <si>
    <t>Doug Patterson</t>
  </si>
  <si>
    <t>WCC 2015 ADULT SINGLES</t>
  </si>
  <si>
    <t>Group</t>
  </si>
  <si>
    <t>20 s</t>
  </si>
  <si>
    <t xml:space="preserve">Avg Score </t>
  </si>
  <si>
    <t>Avg 20s</t>
  </si>
  <si>
    <t>Division</t>
  </si>
  <si>
    <t>Oshawa</t>
  </si>
  <si>
    <t>Peterborough</t>
  </si>
  <si>
    <t>C</t>
  </si>
  <si>
    <t>Ron Hebden</t>
  </si>
  <si>
    <t>NY</t>
  </si>
  <si>
    <t>Division A Semi-Finalists</t>
  </si>
  <si>
    <t>Division A</t>
  </si>
  <si>
    <t>Division B</t>
  </si>
  <si>
    <t>Division C</t>
  </si>
  <si>
    <t>Semi-Finalist</t>
  </si>
  <si>
    <t>Jason Hogan*</t>
  </si>
  <si>
    <t xml:space="preserve">Gloria Walsh </t>
  </si>
  <si>
    <t>* Winner of semi-final - had to leave</t>
  </si>
  <si>
    <t>Women's Champion - Cathy Kuepfer</t>
  </si>
  <si>
    <t>20's Contest Champion - Len Chard (Six 20's!)</t>
  </si>
  <si>
    <t>Women's Champion</t>
  </si>
  <si>
    <t>2015 Ontario Doubles Crokinole Championships</t>
  </si>
  <si>
    <t>Competitive (am/pm)</t>
  </si>
  <si>
    <t>Recreational (am)</t>
  </si>
  <si>
    <t>Conrad/Snyder def. Johnston/Johnston 10 - 2</t>
  </si>
  <si>
    <t>Beierling/Beierling def. Campbell/Campbell 10 - 0</t>
  </si>
  <si>
    <t>Beierling/Beierling def. Conrad/Snyder 10-6</t>
  </si>
  <si>
    <t>Recreational A (pm)</t>
  </si>
  <si>
    <t>Carter/Carter def. Jones/Lichty 10-8</t>
  </si>
  <si>
    <t>Recreational B (pm)</t>
  </si>
  <si>
    <t>39 (38+1)</t>
  </si>
  <si>
    <t>Giddings/Lightfoot def. Mills/Mills</t>
  </si>
  <si>
    <t>41 (39+2)</t>
  </si>
  <si>
    <t xml:space="preserve">          Scenic City Tournament</t>
  </si>
  <si>
    <t>points</t>
  </si>
  <si>
    <r>
      <t>POOL A</t>
    </r>
    <r>
      <rPr>
        <b/>
        <sz val="14"/>
        <color indexed="8"/>
        <rFont val="Arial"/>
        <family val="2"/>
      </rPr>
      <t xml:space="preserve">  </t>
    </r>
    <r>
      <rPr>
        <i/>
        <sz val="10"/>
        <color indexed="8"/>
        <rFont val="Arial"/>
        <family val="2"/>
      </rPr>
      <t>am</t>
    </r>
  </si>
  <si>
    <r>
      <t>POOL A</t>
    </r>
    <r>
      <rPr>
        <b/>
        <sz val="14"/>
        <color indexed="8"/>
        <rFont val="Arial"/>
        <family val="2"/>
      </rPr>
      <t xml:space="preserve">  </t>
    </r>
    <r>
      <rPr>
        <i/>
        <sz val="10"/>
        <color indexed="8"/>
        <rFont val="Arial"/>
        <family val="2"/>
      </rPr>
      <t>pm</t>
    </r>
  </si>
  <si>
    <r>
      <t>POOL A</t>
    </r>
    <r>
      <rPr>
        <b/>
        <sz val="14"/>
        <color indexed="8"/>
        <rFont val="Arial"/>
        <family val="2"/>
      </rPr>
      <t xml:space="preserve">   </t>
    </r>
    <r>
      <rPr>
        <i/>
        <sz val="10"/>
        <color indexed="8"/>
        <rFont val="Arial"/>
        <family val="2"/>
      </rPr>
      <t>semi final</t>
    </r>
  </si>
  <si>
    <r>
      <t xml:space="preserve">POOL A </t>
    </r>
    <r>
      <rPr>
        <b/>
        <sz val="14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 </t>
    </r>
    <r>
      <rPr>
        <i/>
        <sz val="10"/>
        <color indexed="8"/>
        <rFont val="Arial"/>
        <family val="2"/>
      </rPr>
      <t>final</t>
    </r>
  </si>
  <si>
    <t xml:space="preserve">  A  </t>
  </si>
  <si>
    <t>* Robert Bonnett</t>
  </si>
  <si>
    <t>first to 11 = winner</t>
  </si>
  <si>
    <t>* head to head winner</t>
  </si>
  <si>
    <t>Ray Beirerling</t>
  </si>
  <si>
    <t>plus2</t>
  </si>
  <si>
    <t>Bev Vaillancourt</t>
  </si>
  <si>
    <t>plus1</t>
  </si>
  <si>
    <r>
      <t xml:space="preserve">POOL B     </t>
    </r>
    <r>
      <rPr>
        <i/>
        <sz val="10"/>
        <color indexed="8"/>
        <rFont val="Arial"/>
        <family val="2"/>
      </rPr>
      <t>am</t>
    </r>
  </si>
  <si>
    <r>
      <t xml:space="preserve">POOL B  </t>
    </r>
    <r>
      <rPr>
        <i/>
        <sz val="10"/>
        <color indexed="8"/>
        <rFont val="Arial"/>
        <family val="2"/>
      </rPr>
      <t>pm</t>
    </r>
  </si>
  <si>
    <r>
      <t xml:space="preserve">POOL B    </t>
    </r>
    <r>
      <rPr>
        <i/>
        <sz val="10"/>
        <color indexed="8"/>
        <rFont val="Arial"/>
        <family val="2"/>
      </rPr>
      <t>final</t>
    </r>
  </si>
  <si>
    <r>
      <t xml:space="preserve">POOL C  </t>
    </r>
    <r>
      <rPr>
        <i/>
        <sz val="10"/>
        <color indexed="8"/>
        <rFont val="Arial"/>
        <family val="2"/>
      </rPr>
      <t>pm</t>
    </r>
  </si>
  <si>
    <r>
      <t xml:space="preserve">POOL C  </t>
    </r>
    <r>
      <rPr>
        <i/>
        <sz val="10"/>
        <color indexed="8"/>
        <rFont val="Arial"/>
        <family val="2"/>
      </rPr>
      <t xml:space="preserve"> final</t>
    </r>
  </si>
  <si>
    <t>Owen Sound 2015</t>
  </si>
  <si>
    <t>score adjusted</t>
  </si>
  <si>
    <r>
      <t xml:space="preserve">Name  </t>
    </r>
    <r>
      <rPr>
        <b/>
        <sz val="14"/>
        <color rgb="FFFF0000"/>
        <rFont val="Arial"/>
        <family val="2"/>
      </rPr>
      <t>2015</t>
    </r>
    <r>
      <rPr>
        <sz val="14"/>
        <rFont val="Arial"/>
      </rPr>
      <t xml:space="preserve"> Recreational</t>
    </r>
  </si>
  <si>
    <t>to 12 games</t>
  </si>
  <si>
    <t>Clark Campbell &amp; Paul Byers</t>
  </si>
  <si>
    <t>Neil Cook &amp;  Carol Cook</t>
  </si>
  <si>
    <t>Carl Jolley &amp; Sharon Jolley</t>
  </si>
  <si>
    <t>Bob Jones &amp; John Lichty</t>
  </si>
  <si>
    <t>Elmer Cook &amp; Stephanie Banks</t>
  </si>
  <si>
    <t>Bill Harris &amp; Mark Graham</t>
  </si>
  <si>
    <t>Orville Cook &amp; Bradley Hooper</t>
  </si>
  <si>
    <t>Jo-Ann Carter &amp; Peter Carter</t>
  </si>
  <si>
    <t>Al Carter &amp; Janet Diebel</t>
  </si>
  <si>
    <t>Doreen Sulkeye &amp; Amelia Hartman</t>
  </si>
  <si>
    <t>Eleanor  Reed &amp; Maxine Whitmore</t>
  </si>
  <si>
    <t>Paul Armstrong &amp; Lynda Robinson</t>
  </si>
  <si>
    <t>Lola VanDerHeide &amp; Jennifer Scott</t>
  </si>
  <si>
    <t>Bob Patterson &amp; Peggy Patterson</t>
  </si>
  <si>
    <t>?</t>
  </si>
  <si>
    <t>Vera Gutzke &amp; Shirley Hebert</t>
  </si>
  <si>
    <t>Golden Horseshoe Tournament 2016</t>
  </si>
  <si>
    <t>AM Pool A</t>
  </si>
  <si>
    <t xml:space="preserve"> 20s</t>
  </si>
  <si>
    <t>PM Pool A</t>
  </si>
  <si>
    <t>PM Pool C</t>
  </si>
  <si>
    <t>Campbell Roy</t>
  </si>
  <si>
    <t>Conrad Jon</t>
  </si>
  <si>
    <t>Beat #4 - Beat #3</t>
  </si>
  <si>
    <t>Cerclier Alan</t>
  </si>
  <si>
    <t>Beat #2</t>
  </si>
  <si>
    <t>Hutchinson Andrew</t>
  </si>
  <si>
    <t>Beierling Ray</t>
  </si>
  <si>
    <t>Henry Mouser</t>
  </si>
  <si>
    <t>Jong Reuben</t>
  </si>
  <si>
    <t xml:space="preserve">McFeeters John </t>
  </si>
  <si>
    <t>Carter Al</t>
  </si>
  <si>
    <t>Kuepfer Clare</t>
  </si>
  <si>
    <t>Diebel Janet</t>
  </si>
  <si>
    <t>Henry Dale</t>
  </si>
  <si>
    <t>Walsh Gloria</t>
  </si>
  <si>
    <t>Walsh Nathan</t>
  </si>
  <si>
    <t>Robertson Sheila</t>
  </si>
  <si>
    <t>Walsh Tom</t>
  </si>
  <si>
    <t>Ruggi Jake</t>
  </si>
  <si>
    <t>Estabrooks Marianne</t>
  </si>
  <si>
    <t>Cossit Ted</t>
  </si>
  <si>
    <t>Sulkye Doreen</t>
  </si>
  <si>
    <t>Miltenburg Eric</t>
  </si>
  <si>
    <t>Printup Moochie</t>
  </si>
  <si>
    <t>Jong Manoah</t>
  </si>
  <si>
    <t>Jong Abijah</t>
  </si>
  <si>
    <t>Rigg Dorothy</t>
  </si>
  <si>
    <t>Slater Fred</t>
  </si>
  <si>
    <t>35+2</t>
  </si>
  <si>
    <t>AM Pool B</t>
  </si>
  <si>
    <t>PM Pool B</t>
  </si>
  <si>
    <t>PM Pool D</t>
  </si>
  <si>
    <t>Martin Howard</t>
  </si>
  <si>
    <t>34+1</t>
  </si>
  <si>
    <t>Carter Jo-Ann</t>
  </si>
  <si>
    <t>Jones Bob</t>
  </si>
  <si>
    <t>Herbst John</t>
  </si>
  <si>
    <t>Westerhof Jacob</t>
  </si>
  <si>
    <t>Bauman Ken</t>
  </si>
  <si>
    <t>Mckie Derek</t>
  </si>
  <si>
    <t>Carter Peter</t>
  </si>
  <si>
    <t xml:space="preserve">Murray David        </t>
  </si>
  <si>
    <t>Paul Cindy</t>
  </si>
  <si>
    <t>Henry Brian</t>
  </si>
  <si>
    <t>Jong Jahjireh</t>
  </si>
  <si>
    <t>Jong  Zionne</t>
  </si>
  <si>
    <t>Subramanyah Rohin</t>
  </si>
  <si>
    <t>25+2</t>
  </si>
  <si>
    <t>24+1</t>
  </si>
  <si>
    <t>AM Pool C</t>
  </si>
  <si>
    <t>20+2</t>
  </si>
  <si>
    <t>20+1</t>
  </si>
  <si>
    <t>Murray David</t>
  </si>
  <si>
    <t>AM Pool D</t>
  </si>
  <si>
    <t>2016 London Crokinole Tournament</t>
  </si>
  <si>
    <t>Comp A (AM)</t>
  </si>
  <si>
    <t>Rec (AM)</t>
  </si>
  <si>
    <t>Comp A (PM)</t>
  </si>
  <si>
    <t>Rec A (PM)</t>
  </si>
  <si>
    <t>Name (Comp)</t>
  </si>
  <si>
    <t>Name (Rec)</t>
  </si>
  <si>
    <t>Comp B (PM)</t>
  </si>
  <si>
    <t>Rec B (PM)</t>
  </si>
  <si>
    <t>Comp B (AM)</t>
  </si>
  <si>
    <t>Rec C (PM)</t>
  </si>
  <si>
    <t xml:space="preserve">Top 3 from each pool </t>
  </si>
  <si>
    <t>First to 9 Points</t>
  </si>
  <si>
    <t>Plus 4 wildcards</t>
  </si>
  <si>
    <t>Beierling 10 - Conrad 2</t>
  </si>
  <si>
    <t>Hutchinson 9 - Leitch 7</t>
  </si>
  <si>
    <t>Beierling 10 - Hutchinson 0</t>
  </si>
  <si>
    <t>Consi</t>
  </si>
  <si>
    <t>Conrad def Leitch</t>
  </si>
  <si>
    <t>Ontario Open Singles Championship</t>
  </si>
  <si>
    <t>Ratified to</t>
  </si>
  <si>
    <t>games</t>
  </si>
  <si>
    <t>St. Jacobs Crokinole 2016</t>
  </si>
  <si>
    <t>Morning Results</t>
  </si>
  <si>
    <t>Pool C</t>
  </si>
  <si>
    <t>#Games</t>
  </si>
  <si>
    <t>Rpoints</t>
  </si>
  <si>
    <t>R20s</t>
  </si>
  <si>
    <t>Abajah Jong</t>
  </si>
  <si>
    <t>Afternoon Results</t>
  </si>
  <si>
    <t>Playoff Results</t>
  </si>
  <si>
    <t>(+2)</t>
  </si>
  <si>
    <t>(+1)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</si>
</sst>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7" x14ac:knownFonts="1">
    <font>
      <sz val="12"/>
      <color theme="1"/>
      <name val="Calibri"/>
      <family val="2"/>
      <scheme val="minor"/>
    </font>
    <font>
      <sz val="12"/>
      <name val="Arial"/>
    </font>
    <font>
      <sz val="10"/>
      <name val="Arial"/>
    </font>
    <font>
      <sz val="20"/>
      <name val="Arial"/>
    </font>
    <font>
      <sz val="14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name val="Arial"/>
      <family val="2"/>
    </font>
    <font>
      <sz val="14"/>
      <color indexed="10"/>
      <name val="Arial"/>
    </font>
    <font>
      <sz val="14"/>
      <name val="Comic Sans MS"/>
      <family val="4"/>
    </font>
    <font>
      <b/>
      <sz val="12"/>
      <name val="Arial"/>
      <family val="2"/>
    </font>
    <font>
      <sz val="14"/>
      <color indexed="8"/>
      <name val="Arial"/>
      <family val="2"/>
    </font>
    <font>
      <b/>
      <sz val="10"/>
      <name val="Arial"/>
      <family val="2"/>
    </font>
    <font>
      <b/>
      <sz val="18"/>
      <color theme="1"/>
      <name val="Calibri"/>
      <scheme val="minor"/>
    </font>
    <font>
      <sz val="8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i/>
      <sz val="12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0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1"/>
      <name val="Arial"/>
      <family val="2"/>
    </font>
    <font>
      <b/>
      <sz val="14"/>
      <color indexed="8"/>
      <name val="Arial"/>
      <family val="2"/>
    </font>
    <font>
      <i/>
      <sz val="10"/>
      <color indexed="8"/>
      <name val="Arial"/>
      <family val="2"/>
    </font>
    <font>
      <i/>
      <sz val="12"/>
      <color rgb="FFFF0000"/>
      <name val="Arial"/>
      <family val="2"/>
    </font>
    <font>
      <i/>
      <sz val="10"/>
      <name val="Arial"/>
      <family val="2"/>
    </font>
    <font>
      <b/>
      <sz val="22"/>
      <color theme="1"/>
      <name val="Calibri"/>
      <family val="2"/>
      <scheme val="minor"/>
    </font>
    <font>
      <b/>
      <sz val="1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0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ck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0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83"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0" fontId="10" fillId="0" borderId="0" xfId="0" applyFont="1" applyBorder="1"/>
    <xf numFmtId="0" fontId="1" fillId="0" borderId="0" xfId="0" applyFont="1" applyFill="1" applyBorder="1"/>
    <xf numFmtId="0" fontId="0" fillId="0" borderId="0" xfId="0" applyFill="1"/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30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0" xfId="0" applyFont="1"/>
    <xf numFmtId="0" fontId="0" fillId="0" borderId="0" xfId="0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1" fillId="0" borderId="36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/>
    <xf numFmtId="0" fontId="0" fillId="0" borderId="31" xfId="0" applyBorder="1" applyAlignment="1">
      <alignment horizontal="center"/>
    </xf>
    <xf numFmtId="0" fontId="0" fillId="0" borderId="18" xfId="0" applyBorder="1" applyAlignment="1">
      <alignment horizontal="center"/>
    </xf>
    <xf numFmtId="0" fontId="17" fillId="0" borderId="0" xfId="0" applyFont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10" fillId="0" borderId="0" xfId="0" applyFont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21" fillId="0" borderId="0" xfId="0" applyFont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4" fillId="0" borderId="76" xfId="0" applyFont="1" applyBorder="1" applyAlignment="1">
      <alignment horizontal="center"/>
    </xf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0" xfId="0" applyFont="1" applyFill="1" applyBorder="1"/>
    <xf numFmtId="0" fontId="23" fillId="0" borderId="0" xfId="0" applyFont="1" applyFill="1" applyBorder="1"/>
    <xf numFmtId="0" fontId="0" fillId="0" borderId="1" xfId="0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5" fillId="0" borderId="33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64" fontId="4" fillId="0" borderId="77" xfId="0" applyNumberFormat="1" applyFont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164" fontId="4" fillId="0" borderId="39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164" fontId="4" fillId="0" borderId="3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4" fillId="0" borderId="41" xfId="0" applyNumberFormat="1" applyFont="1" applyBorder="1" applyAlignment="1">
      <alignment horizontal="center" vertical="center" wrapText="1"/>
    </xf>
    <xf numFmtId="0" fontId="4" fillId="0" borderId="38" xfId="8" applyFont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0" fontId="4" fillId="0" borderId="38" xfId="8" applyFont="1" applyBorder="1" applyAlignment="1">
      <alignment horizontal="center" vertical="center"/>
    </xf>
    <xf numFmtId="164" fontId="4" fillId="0" borderId="48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164" fontId="4" fillId="0" borderId="51" xfId="0" applyNumberFormat="1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36" xfId="8" applyFont="1" applyBorder="1" applyAlignment="1">
      <alignment horizontal="center" vertical="center" wrapText="1"/>
    </xf>
    <xf numFmtId="0" fontId="4" fillId="0" borderId="38" xfId="8" applyFont="1" applyFill="1" applyBorder="1" applyAlignment="1">
      <alignment horizontal="center" vertical="center" wrapText="1"/>
    </xf>
    <xf numFmtId="0" fontId="4" fillId="0" borderId="0" xfId="7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4" fillId="0" borderId="36" xfId="8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164" fontId="4" fillId="0" borderId="53" xfId="0" applyNumberFormat="1" applyFont="1" applyBorder="1" applyAlignment="1">
      <alignment horizontal="center" vertical="center" wrapText="1"/>
    </xf>
    <xf numFmtId="0" fontId="4" fillId="0" borderId="0" xfId="8" applyFont="1" applyBorder="1" applyAlignment="1">
      <alignment horizontal="center" vertical="center" wrapText="1"/>
    </xf>
    <xf numFmtId="0" fontId="4" fillId="0" borderId="0" xfId="8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4" fillId="0" borderId="0" xfId="7" applyNumberFormat="1" applyFont="1" applyFill="1" applyBorder="1" applyAlignment="1">
      <alignment horizontal="center" vertical="center"/>
    </xf>
    <xf numFmtId="0" fontId="4" fillId="0" borderId="0" xfId="8" applyFont="1" applyBorder="1" applyAlignment="1">
      <alignment horizontal="center" vertical="center"/>
    </xf>
    <xf numFmtId="0" fontId="4" fillId="0" borderId="0" xfId="7" applyFont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/>
    </xf>
    <xf numFmtId="0" fontId="4" fillId="0" borderId="43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4" fillId="0" borderId="79" xfId="8" applyFont="1" applyBorder="1" applyAlignment="1">
      <alignment horizontal="center" vertical="center" wrapText="1"/>
    </xf>
    <xf numFmtId="0" fontId="4" fillId="0" borderId="37" xfId="8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47" xfId="8" applyFont="1" applyBorder="1" applyAlignment="1">
      <alignment horizontal="center" vertical="center"/>
    </xf>
    <xf numFmtId="0" fontId="4" fillId="0" borderId="82" xfId="8" applyFont="1" applyBorder="1" applyAlignment="1">
      <alignment horizontal="center" vertical="center"/>
    </xf>
    <xf numFmtId="0" fontId="4" fillId="0" borderId="45" xfId="8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79" xfId="8" applyFont="1" applyFill="1" applyBorder="1" applyAlignment="1">
      <alignment horizontal="center" vertical="center" wrapText="1"/>
    </xf>
    <xf numFmtId="0" fontId="4" fillId="0" borderId="37" xfId="8" applyFont="1" applyFill="1" applyBorder="1" applyAlignment="1">
      <alignment horizontal="center" vertical="center" wrapText="1"/>
    </xf>
    <xf numFmtId="0" fontId="4" fillId="0" borderId="79" xfId="8" applyFont="1" applyBorder="1" applyAlignment="1">
      <alignment horizontal="center" vertical="center"/>
    </xf>
    <xf numFmtId="0" fontId="4" fillId="0" borderId="37" xfId="8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81" xfId="8" applyFont="1" applyBorder="1" applyAlignment="1">
      <alignment horizontal="center" vertical="center" wrapText="1"/>
    </xf>
    <xf numFmtId="0" fontId="11" fillId="0" borderId="79" xfId="0" applyFont="1" applyFill="1" applyBorder="1" applyAlignment="1">
      <alignment horizontal="center" vertical="center" wrapText="1"/>
    </xf>
    <xf numFmtId="0" fontId="4" fillId="0" borderId="83" xfId="0" applyFont="1" applyFill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/>
    </xf>
    <xf numFmtId="0" fontId="4" fillId="0" borderId="44" xfId="0" applyFont="1" applyBorder="1" applyAlignment="1">
      <alignment horizontal="center" vertical="center"/>
    </xf>
    <xf numFmtId="0" fontId="4" fillId="0" borderId="47" xfId="8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/>
    </xf>
    <xf numFmtId="0" fontId="4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4" fillId="0" borderId="20" xfId="7" applyFont="1" applyFill="1" applyBorder="1" applyAlignment="1">
      <alignment horizontal="center" vertical="center"/>
    </xf>
    <xf numFmtId="0" fontId="4" fillId="0" borderId="8" xfId="7" applyFont="1" applyFill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87" xfId="0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2" fillId="0" borderId="5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0" fillId="7" borderId="88" xfId="0" applyFill="1" applyBorder="1" applyAlignment="1">
      <alignment horizontal="center"/>
    </xf>
    <xf numFmtId="0" fontId="12" fillId="8" borderId="16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12" fillId="8" borderId="15" xfId="0" applyFont="1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2" fontId="12" fillId="8" borderId="15" xfId="0" applyNumberFormat="1" applyFont="1" applyFill="1" applyBorder="1" applyAlignment="1">
      <alignment horizontal="center"/>
    </xf>
    <xf numFmtId="2" fontId="12" fillId="8" borderId="17" xfId="0" applyNumberFormat="1" applyFont="1" applyFill="1" applyBorder="1" applyAlignment="1">
      <alignment horizontal="center"/>
    </xf>
    <xf numFmtId="0" fontId="12" fillId="7" borderId="89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2" fillId="7" borderId="90" xfId="0" applyFont="1" applyFill="1" applyBorder="1" applyAlignment="1">
      <alignment horizontal="center"/>
    </xf>
    <xf numFmtId="0" fontId="12" fillId="8" borderId="20" xfId="0" applyFont="1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12" fillId="8" borderId="8" xfId="0" applyFont="1" applyFill="1" applyBorder="1" applyAlignment="1">
      <alignment horizontal="center"/>
    </xf>
    <xf numFmtId="2" fontId="12" fillId="8" borderId="8" xfId="0" applyNumberFormat="1" applyFont="1" applyFill="1" applyBorder="1" applyAlignment="1">
      <alignment horizontal="center"/>
    </xf>
    <xf numFmtId="2" fontId="12" fillId="8" borderId="19" xfId="0" applyNumberFormat="1" applyFont="1" applyFill="1" applyBorder="1" applyAlignment="1">
      <alignment horizontal="center"/>
    </xf>
    <xf numFmtId="0" fontId="12" fillId="7" borderId="87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0" fillId="7" borderId="90" xfId="0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0" fillId="7" borderId="91" xfId="0" applyFill="1" applyBorder="1" applyAlignment="1">
      <alignment horizontal="center"/>
    </xf>
    <xf numFmtId="0" fontId="12" fillId="8" borderId="21" xfId="0" applyFont="1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12" fillId="8" borderId="22" xfId="0" applyFont="1" applyFill="1" applyBorder="1" applyAlignment="1">
      <alignment horizontal="center"/>
    </xf>
    <xf numFmtId="2" fontId="12" fillId="8" borderId="22" xfId="0" applyNumberFormat="1" applyFont="1" applyFill="1" applyBorder="1" applyAlignment="1">
      <alignment horizontal="center"/>
    </xf>
    <xf numFmtId="2" fontId="12" fillId="8" borderId="23" xfId="0" applyNumberFormat="1" applyFont="1" applyFill="1" applyBorder="1" applyAlignment="1">
      <alignment horizontal="center"/>
    </xf>
    <xf numFmtId="0" fontId="12" fillId="7" borderId="92" xfId="0" applyFon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12" fillId="9" borderId="9" xfId="0" applyFont="1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2" fontId="12" fillId="9" borderId="9" xfId="0" applyNumberFormat="1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/>
    </xf>
    <xf numFmtId="0" fontId="12" fillId="9" borderId="8" xfId="0" applyFont="1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2" fontId="12" fillId="9" borderId="8" xfId="0" applyNumberFormat="1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2" fillId="0" borderId="8" xfId="7" applyFont="1" applyFill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12" fillId="9" borderId="22" xfId="0" applyFont="1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2" fontId="12" fillId="9" borderId="22" xfId="0" applyNumberFormat="1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164" fontId="2" fillId="0" borderId="8" xfId="0" applyNumberFormat="1" applyFont="1" applyBorder="1" applyAlignment="1">
      <alignment horizontal="center" vertical="center"/>
    </xf>
    <xf numFmtId="0" fontId="0" fillId="10" borderId="16" xfId="0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2" fontId="12" fillId="4" borderId="15" xfId="0" applyNumberFormat="1" applyFont="1" applyFill="1" applyBorder="1" applyAlignment="1">
      <alignment horizontal="center"/>
    </xf>
    <xf numFmtId="0" fontId="12" fillId="10" borderId="1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2" fontId="12" fillId="4" borderId="8" xfId="0" applyNumberFormat="1" applyFont="1" applyFill="1" applyBorder="1" applyAlignment="1">
      <alignment horizontal="center"/>
    </xf>
    <xf numFmtId="0" fontId="12" fillId="10" borderId="19" xfId="0" applyFont="1" applyFill="1" applyBorder="1" applyAlignment="1">
      <alignment horizontal="center"/>
    </xf>
    <xf numFmtId="0" fontId="0" fillId="10" borderId="20" xfId="0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2" fontId="12" fillId="4" borderId="22" xfId="0" applyNumberFormat="1" applyFont="1" applyFill="1" applyBorder="1" applyAlignment="1">
      <alignment horizontal="center"/>
    </xf>
    <xf numFmtId="0" fontId="12" fillId="10" borderId="23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2" fontId="12" fillId="2" borderId="15" xfId="0" applyNumberFormat="1" applyFont="1" applyFill="1" applyBorder="1" applyAlignment="1">
      <alignment horizontal="center"/>
    </xf>
    <xf numFmtId="2" fontId="12" fillId="2" borderId="17" xfId="0" applyNumberFormat="1" applyFont="1" applyFill="1" applyBorder="1" applyAlignment="1">
      <alignment horizontal="center"/>
    </xf>
    <xf numFmtId="2" fontId="12" fillId="2" borderId="24" xfId="0" applyNumberFormat="1" applyFont="1" applyFill="1" applyBorder="1" applyAlignment="1">
      <alignment horizontal="center" vertical="center"/>
    </xf>
    <xf numFmtId="0" fontId="27" fillId="11" borderId="24" xfId="0" applyFont="1" applyFill="1" applyBorder="1" applyAlignment="1">
      <alignment horizontal="center"/>
    </xf>
    <xf numFmtId="0" fontId="27" fillId="12" borderId="26" xfId="0" applyFont="1" applyFill="1" applyBorder="1" applyAlignment="1">
      <alignment horizontal="center"/>
    </xf>
    <xf numFmtId="0" fontId="27" fillId="13" borderId="76" xfId="0" applyFont="1" applyFill="1" applyBorder="1" applyAlignment="1">
      <alignment horizontal="center"/>
    </xf>
    <xf numFmtId="0" fontId="27" fillId="14" borderId="24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2" fontId="12" fillId="2" borderId="8" xfId="0" applyNumberFormat="1" applyFont="1" applyFill="1" applyBorder="1" applyAlignment="1">
      <alignment horizontal="center"/>
    </xf>
    <xf numFmtId="2" fontId="12" fillId="2" borderId="19" xfId="0" applyNumberFormat="1" applyFont="1" applyFill="1" applyBorder="1" applyAlignment="1">
      <alignment horizontal="center"/>
    </xf>
    <xf numFmtId="2" fontId="12" fillId="2" borderId="93" xfId="0" applyNumberFormat="1" applyFont="1" applyFill="1" applyBorder="1" applyAlignment="1">
      <alignment horizontal="center" vertical="center"/>
    </xf>
    <xf numFmtId="0" fontId="15" fillId="0" borderId="70" xfId="0" applyFont="1" applyBorder="1" applyAlignment="1">
      <alignment horizontal="center"/>
    </xf>
    <xf numFmtId="0" fontId="4" fillId="2" borderId="9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10" borderId="17" xfId="0" applyFont="1" applyFill="1" applyBorder="1" applyAlignment="1">
      <alignment horizontal="center"/>
    </xf>
    <xf numFmtId="0" fontId="15" fillId="0" borderId="71" xfId="0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10" borderId="19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2" fontId="12" fillId="2" borderId="22" xfId="0" applyNumberFormat="1" applyFont="1" applyFill="1" applyBorder="1" applyAlignment="1">
      <alignment horizontal="center"/>
    </xf>
    <xf numFmtId="2" fontId="12" fillId="2" borderId="23" xfId="0" applyNumberFormat="1" applyFont="1" applyFill="1" applyBorder="1" applyAlignment="1">
      <alignment horizontal="center"/>
    </xf>
    <xf numFmtId="2" fontId="12" fillId="2" borderId="67" xfId="0" applyNumberFormat="1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2" fontId="12" fillId="5" borderId="9" xfId="0" applyNumberFormat="1" applyFont="1" applyFill="1" applyBorder="1" applyAlignment="1">
      <alignment horizontal="center"/>
    </xf>
    <xf numFmtId="0" fontId="15" fillId="0" borderId="72" xfId="0" applyFont="1" applyBorder="1" applyAlignment="1">
      <alignment horizontal="center"/>
    </xf>
    <xf numFmtId="0" fontId="4" fillId="2" borderId="6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10" borderId="23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2" fontId="12" fillId="5" borderId="8" xfId="0" applyNumberFormat="1" applyFont="1" applyFill="1" applyBorder="1" applyAlignment="1">
      <alignment horizontal="center"/>
    </xf>
    <xf numFmtId="0" fontId="15" fillId="0" borderId="56" xfId="0" applyFont="1" applyBorder="1" applyAlignment="1">
      <alignment horizontal="left"/>
    </xf>
    <xf numFmtId="0" fontId="0" fillId="0" borderId="57" xfId="0" applyBorder="1"/>
    <xf numFmtId="0" fontId="0" fillId="0" borderId="58" xfId="0" applyBorder="1"/>
    <xf numFmtId="0" fontId="12" fillId="5" borderId="74" xfId="0" applyFont="1" applyFill="1" applyBorder="1" applyAlignment="1">
      <alignment horizontal="center"/>
    </xf>
    <xf numFmtId="0" fontId="0" fillId="5" borderId="74" xfId="0" applyFill="1" applyBorder="1" applyAlignment="1">
      <alignment horizontal="center"/>
    </xf>
    <xf numFmtId="0" fontId="2" fillId="5" borderId="74" xfId="0" applyFont="1" applyFill="1" applyBorder="1" applyAlignment="1">
      <alignment horizontal="center"/>
    </xf>
    <xf numFmtId="2" fontId="12" fillId="5" borderId="74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0" fillId="3" borderId="88" xfId="0" applyFill="1" applyBorder="1" applyAlignment="1">
      <alignment horizontal="center"/>
    </xf>
    <xf numFmtId="0" fontId="12" fillId="9" borderId="16" xfId="0" applyFont="1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12" fillId="9" borderId="15" xfId="0" applyFont="1" applyFill="1" applyBorder="1" applyAlignment="1">
      <alignment horizontal="center"/>
    </xf>
    <xf numFmtId="2" fontId="12" fillId="9" borderId="15" xfId="0" applyNumberFormat="1" applyFont="1" applyFill="1" applyBorder="1" applyAlignment="1">
      <alignment horizontal="center"/>
    </xf>
    <xf numFmtId="2" fontId="12" fillId="9" borderId="17" xfId="0" applyNumberFormat="1" applyFont="1" applyFill="1" applyBorder="1" applyAlignment="1">
      <alignment horizontal="center"/>
    </xf>
    <xf numFmtId="0" fontId="12" fillId="3" borderId="89" xfId="0" applyFont="1" applyFill="1" applyBorder="1" applyAlignment="1">
      <alignment horizontal="center"/>
    </xf>
    <xf numFmtId="2" fontId="12" fillId="9" borderId="24" xfId="0" applyNumberFormat="1" applyFont="1" applyFill="1" applyBorder="1" applyAlignment="1">
      <alignment horizontal="center" vertical="center"/>
    </xf>
    <xf numFmtId="0" fontId="0" fillId="3" borderId="90" xfId="0" applyFill="1" applyBorder="1" applyAlignment="1">
      <alignment horizontal="center"/>
    </xf>
    <xf numFmtId="0" fontId="12" fillId="9" borderId="20" xfId="0" applyFont="1" applyFill="1" applyBorder="1" applyAlignment="1">
      <alignment horizontal="center"/>
    </xf>
    <xf numFmtId="2" fontId="12" fillId="9" borderId="19" xfId="0" applyNumberFormat="1" applyFont="1" applyFill="1" applyBorder="1" applyAlignment="1">
      <alignment horizontal="center"/>
    </xf>
    <xf numFmtId="0" fontId="12" fillId="3" borderId="87" xfId="0" applyFont="1" applyFill="1" applyBorder="1" applyAlignment="1">
      <alignment horizontal="center"/>
    </xf>
    <xf numFmtId="2" fontId="12" fillId="9" borderId="93" xfId="0" applyNumberFormat="1" applyFont="1" applyFill="1" applyBorder="1" applyAlignment="1">
      <alignment horizontal="center" vertical="center"/>
    </xf>
    <xf numFmtId="0" fontId="12" fillId="9" borderId="21" xfId="0" applyFont="1" applyFill="1" applyBorder="1" applyAlignment="1">
      <alignment horizontal="center"/>
    </xf>
    <xf numFmtId="2" fontId="12" fillId="9" borderId="23" xfId="0" applyNumberFormat="1" applyFont="1" applyFill="1" applyBorder="1" applyAlignment="1">
      <alignment horizontal="center"/>
    </xf>
    <xf numFmtId="2" fontId="12" fillId="9" borderId="67" xfId="0" applyNumberFormat="1" applyFont="1" applyFill="1" applyBorder="1" applyAlignment="1">
      <alignment horizontal="center" vertical="center"/>
    </xf>
    <xf numFmtId="0" fontId="12" fillId="15" borderId="9" xfId="0" applyFont="1" applyFill="1" applyBorder="1" applyAlignment="1">
      <alignment horizontal="center"/>
    </xf>
    <xf numFmtId="0" fontId="0" fillId="15" borderId="9" xfId="0" applyFill="1" applyBorder="1" applyAlignment="1">
      <alignment horizontal="center"/>
    </xf>
    <xf numFmtId="2" fontId="12" fillId="15" borderId="9" xfId="0" applyNumberFormat="1" applyFont="1" applyFill="1" applyBorder="1" applyAlignment="1">
      <alignment horizontal="center"/>
    </xf>
    <xf numFmtId="0" fontId="12" fillId="15" borderId="8" xfId="0" applyFont="1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2" fontId="12" fillId="15" borderId="8" xfId="0" applyNumberFormat="1" applyFont="1" applyFill="1" applyBorder="1" applyAlignment="1">
      <alignment horizontal="center"/>
    </xf>
    <xf numFmtId="0" fontId="0" fillId="16" borderId="90" xfId="0" applyFill="1" applyBorder="1" applyAlignment="1">
      <alignment horizontal="center"/>
    </xf>
    <xf numFmtId="0" fontId="12" fillId="16" borderId="8" xfId="0" applyFont="1" applyFill="1" applyBorder="1" applyAlignment="1">
      <alignment horizontal="center"/>
    </xf>
    <xf numFmtId="0" fontId="0" fillId="16" borderId="8" xfId="0" applyFill="1" applyBorder="1" applyAlignment="1">
      <alignment horizontal="center"/>
    </xf>
    <xf numFmtId="2" fontId="12" fillId="16" borderId="8" xfId="0" applyNumberFormat="1" applyFont="1" applyFill="1" applyBorder="1" applyAlignment="1">
      <alignment horizontal="center"/>
    </xf>
    <xf numFmtId="0" fontId="12" fillId="16" borderId="87" xfId="0" applyFont="1" applyFill="1" applyBorder="1" applyAlignment="1">
      <alignment horizontal="center"/>
    </xf>
    <xf numFmtId="0" fontId="2" fillId="3" borderId="90" xfId="0" applyFont="1" applyFill="1" applyBorder="1" applyAlignment="1">
      <alignment horizontal="center"/>
    </xf>
    <xf numFmtId="0" fontId="2" fillId="15" borderId="8" xfId="0" applyFont="1" applyFill="1" applyBorder="1" applyAlignment="1">
      <alignment horizontal="center"/>
    </xf>
    <xf numFmtId="0" fontId="2" fillId="3" borderId="91" xfId="0" applyFont="1" applyFill="1" applyBorder="1" applyAlignment="1">
      <alignment horizontal="center"/>
    </xf>
    <xf numFmtId="0" fontId="12" fillId="15" borderId="74" xfId="0" applyFont="1" applyFill="1" applyBorder="1" applyAlignment="1">
      <alignment horizontal="center"/>
    </xf>
    <xf numFmtId="0" fontId="0" fillId="15" borderId="74" xfId="0" applyFill="1" applyBorder="1" applyAlignment="1">
      <alignment horizontal="center"/>
    </xf>
    <xf numFmtId="0" fontId="2" fillId="15" borderId="74" xfId="0" applyFont="1" applyFill="1" applyBorder="1" applyAlignment="1">
      <alignment horizontal="center"/>
    </xf>
    <xf numFmtId="2" fontId="12" fillId="15" borderId="74" xfId="0" applyNumberFormat="1" applyFont="1" applyFill="1" applyBorder="1" applyAlignment="1">
      <alignment horizontal="center"/>
    </xf>
    <xf numFmtId="0" fontId="12" fillId="3" borderId="92" xfId="0" applyFont="1" applyFill="1" applyBorder="1" applyAlignment="1">
      <alignment horizontal="center"/>
    </xf>
    <xf numFmtId="0" fontId="0" fillId="10" borderId="88" xfId="0" applyFill="1" applyBorder="1" applyAlignment="1">
      <alignment horizontal="center"/>
    </xf>
    <xf numFmtId="0" fontId="12" fillId="6" borderId="16" xfId="0" applyFont="1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12" fillId="6" borderId="15" xfId="0" applyFont="1" applyFill="1" applyBorder="1" applyAlignment="1">
      <alignment horizontal="center"/>
    </xf>
    <xf numFmtId="2" fontId="12" fillId="6" borderId="15" xfId="0" applyNumberFormat="1" applyFont="1" applyFill="1" applyBorder="1" applyAlignment="1">
      <alignment horizontal="center"/>
    </xf>
    <xf numFmtId="2" fontId="12" fillId="6" borderId="17" xfId="0" applyNumberFormat="1" applyFont="1" applyFill="1" applyBorder="1" applyAlignment="1">
      <alignment horizontal="center"/>
    </xf>
    <xf numFmtId="0" fontId="12" fillId="10" borderId="89" xfId="0" applyFont="1" applyFill="1" applyBorder="1" applyAlignment="1">
      <alignment horizontal="center"/>
    </xf>
    <xf numFmtId="2" fontId="12" fillId="6" borderId="24" xfId="0" applyNumberFormat="1" applyFont="1" applyFill="1" applyBorder="1" applyAlignment="1">
      <alignment horizontal="center" vertical="center"/>
    </xf>
    <xf numFmtId="0" fontId="2" fillId="10" borderId="90" xfId="0" applyFont="1" applyFill="1" applyBorder="1" applyAlignment="1">
      <alignment horizontal="center"/>
    </xf>
    <xf numFmtId="0" fontId="12" fillId="6" borderId="20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2" fillId="6" borderId="8" xfId="0" applyFont="1" applyFill="1" applyBorder="1" applyAlignment="1">
      <alignment horizontal="center"/>
    </xf>
    <xf numFmtId="2" fontId="12" fillId="6" borderId="8" xfId="0" applyNumberFormat="1" applyFont="1" applyFill="1" applyBorder="1" applyAlignment="1">
      <alignment horizontal="center"/>
    </xf>
    <xf numFmtId="2" fontId="12" fillId="6" borderId="19" xfId="0" applyNumberFormat="1" applyFont="1" applyFill="1" applyBorder="1" applyAlignment="1">
      <alignment horizontal="center"/>
    </xf>
    <xf numFmtId="0" fontId="12" fillId="10" borderId="87" xfId="0" applyFont="1" applyFill="1" applyBorder="1" applyAlignment="1">
      <alignment horizontal="center"/>
    </xf>
    <xf numFmtId="2" fontId="12" fillId="6" borderId="93" xfId="0" applyNumberFormat="1" applyFont="1" applyFill="1" applyBorder="1" applyAlignment="1">
      <alignment horizontal="center" vertical="center"/>
    </xf>
    <xf numFmtId="0" fontId="0" fillId="10" borderId="90" xfId="0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12" fillId="6" borderId="22" xfId="0" applyFont="1" applyFill="1" applyBorder="1" applyAlignment="1">
      <alignment horizontal="center"/>
    </xf>
    <xf numFmtId="2" fontId="12" fillId="6" borderId="22" xfId="0" applyNumberFormat="1" applyFont="1" applyFill="1" applyBorder="1" applyAlignment="1">
      <alignment horizontal="center"/>
    </xf>
    <xf numFmtId="2" fontId="12" fillId="6" borderId="23" xfId="0" applyNumberFormat="1" applyFont="1" applyFill="1" applyBorder="1" applyAlignment="1">
      <alignment horizontal="center"/>
    </xf>
    <xf numFmtId="2" fontId="12" fillId="6" borderId="67" xfId="0" applyNumberFormat="1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2" fontId="12" fillId="4" borderId="9" xfId="0" applyNumberFormat="1" applyFont="1" applyFill="1" applyBorder="1" applyAlignment="1">
      <alignment horizontal="center"/>
    </xf>
    <xf numFmtId="0" fontId="2" fillId="10" borderId="91" xfId="0" applyFont="1" applyFill="1" applyBorder="1" applyAlignment="1">
      <alignment horizontal="center"/>
    </xf>
    <xf numFmtId="0" fontId="12" fillId="10" borderId="92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/>
    <xf numFmtId="0" fontId="0" fillId="0" borderId="63" xfId="0" applyBorder="1" applyAlignment="1">
      <alignment horizontal="left"/>
    </xf>
    <xf numFmtId="0" fontId="0" fillId="0" borderId="64" xfId="0" applyBorder="1" applyAlignment="1">
      <alignment horizontal="left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2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6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8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0" fillId="0" borderId="95" xfId="0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17" fillId="0" borderId="0" xfId="0" applyFont="1" applyBorder="1" applyAlignment="1">
      <alignment horizont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" xfId="0" applyFill="1" applyBorder="1" applyAlignment="1">
      <alignment horizontal="left"/>
    </xf>
    <xf numFmtId="0" fontId="0" fillId="0" borderId="3" xfId="0" applyFont="1" applyFill="1" applyBorder="1" applyAlignment="1">
      <alignment horizontal="left" vertical="center"/>
    </xf>
    <xf numFmtId="0" fontId="0" fillId="0" borderId="96" xfId="0" applyBorder="1" applyAlignment="1">
      <alignment horizontal="left"/>
    </xf>
    <xf numFmtId="0" fontId="0" fillId="0" borderId="96" xfId="0" applyBorder="1" applyAlignment="1">
      <alignment horizontal="left" vertical="center"/>
    </xf>
    <xf numFmtId="0" fontId="0" fillId="0" borderId="96" xfId="0" applyBorder="1"/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9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8" xfId="0" applyFont="1" applyBorder="1" applyAlignment="1">
      <alignment horizontal="left" vertical="center"/>
    </xf>
    <xf numFmtId="0" fontId="0" fillId="0" borderId="69" xfId="0" applyFont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22" fillId="0" borderId="0" xfId="0" applyFont="1" applyAlignment="1">
      <alignment horizontal="center"/>
    </xf>
    <xf numFmtId="0" fontId="23" fillId="0" borderId="0" xfId="0" applyFont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18" fillId="0" borderId="0" xfId="0" applyFont="1"/>
    <xf numFmtId="0" fontId="4" fillId="0" borderId="17" xfId="0" applyFont="1" applyFill="1" applyBorder="1" applyAlignment="1">
      <alignment horizontal="center"/>
    </xf>
    <xf numFmtId="0" fontId="23" fillId="0" borderId="26" xfId="0" applyFont="1" applyBorder="1"/>
    <xf numFmtId="0" fontId="4" fillId="0" borderId="98" xfId="0" applyFont="1" applyBorder="1" applyAlignment="1">
      <alignment horizontal="center"/>
    </xf>
    <xf numFmtId="0" fontId="20" fillId="0" borderId="31" xfId="0" applyFont="1" applyFill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0" fillId="0" borderId="20" xfId="0" applyFont="1" applyFill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23" fillId="0" borderId="8" xfId="0" applyFont="1" applyBorder="1"/>
    <xf numFmtId="0" fontId="23" fillId="0" borderId="19" xfId="0" applyFont="1" applyBorder="1"/>
    <xf numFmtId="0" fontId="0" fillId="0" borderId="14" xfId="0" applyBorder="1" applyAlignment="1">
      <alignment horizontal="center"/>
    </xf>
    <xf numFmtId="0" fontId="1" fillId="17" borderId="20" xfId="0" applyFont="1" applyFill="1" applyBorder="1"/>
    <xf numFmtId="0" fontId="1" fillId="17" borderId="8" xfId="0" applyFont="1" applyFill="1" applyBorder="1" applyAlignment="1">
      <alignment horizontal="center"/>
    </xf>
    <xf numFmtId="0" fontId="1" fillId="17" borderId="19" xfId="0" applyFont="1" applyFill="1" applyBorder="1" applyAlignment="1">
      <alignment horizontal="center"/>
    </xf>
    <xf numFmtId="0" fontId="23" fillId="17" borderId="0" xfId="0" applyFont="1" applyFill="1" applyAlignment="1">
      <alignment horizontal="center"/>
    </xf>
    <xf numFmtId="0" fontId="23" fillId="0" borderId="0" xfId="0" applyFont="1" applyFill="1"/>
    <xf numFmtId="0" fontId="1" fillId="17" borderId="31" xfId="0" applyFont="1" applyFill="1" applyBorder="1"/>
    <xf numFmtId="0" fontId="1" fillId="17" borderId="9" xfId="0" applyFont="1" applyFill="1" applyBorder="1" applyAlignment="1">
      <alignment horizontal="center"/>
    </xf>
    <xf numFmtId="0" fontId="1" fillId="17" borderId="18" xfId="0" applyFont="1" applyFill="1" applyBorder="1" applyAlignment="1">
      <alignment horizontal="center"/>
    </xf>
    <xf numFmtId="0" fontId="1" fillId="17" borderId="20" xfId="0" applyFont="1" applyFill="1" applyBorder="1" applyAlignment="1">
      <alignment horizontal="left"/>
    </xf>
    <xf numFmtId="0" fontId="23" fillId="0" borderId="0" xfId="0" applyFont="1" applyAlignment="1">
      <alignment horizontal="right"/>
    </xf>
    <xf numFmtId="0" fontId="1" fillId="0" borderId="20" xfId="0" applyFont="1" applyFill="1" applyBorder="1" applyAlignment="1">
      <alignment horizontal="left"/>
    </xf>
    <xf numFmtId="0" fontId="1" fillId="3" borderId="20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1" fillId="0" borderId="0" xfId="0" applyFont="1" applyFill="1" applyBorder="1" applyAlignment="1"/>
    <xf numFmtId="0" fontId="1" fillId="3" borderId="90" xfId="0" applyFont="1" applyFill="1" applyBorder="1" applyAlignment="1">
      <alignment horizontal="left"/>
    </xf>
    <xf numFmtId="0" fontId="1" fillId="0" borderId="90" xfId="0" applyFont="1" applyFill="1" applyBorder="1"/>
    <xf numFmtId="0" fontId="1" fillId="0" borderId="0" xfId="0" applyFont="1" applyFill="1" applyBorder="1" applyAlignment="1">
      <alignment horizontal="left"/>
    </xf>
    <xf numFmtId="0" fontId="1" fillId="3" borderId="90" xfId="0" applyFont="1" applyFill="1" applyBorder="1"/>
    <xf numFmtId="0" fontId="1" fillId="3" borderId="99" xfId="0" applyFont="1" applyFill="1" applyBorder="1"/>
    <xf numFmtId="0" fontId="1" fillId="0" borderId="91" xfId="0" applyFont="1" applyFill="1" applyBorder="1"/>
    <xf numFmtId="0" fontId="1" fillId="18" borderId="90" xfId="0" applyFont="1" applyFill="1" applyBorder="1"/>
    <xf numFmtId="0" fontId="1" fillId="18" borderId="8" xfId="0" applyFont="1" applyFill="1" applyBorder="1" applyAlignment="1">
      <alignment horizontal="center"/>
    </xf>
    <xf numFmtId="0" fontId="1" fillId="18" borderId="19" xfId="0" applyFont="1" applyFill="1" applyBorder="1" applyAlignment="1">
      <alignment horizontal="center"/>
    </xf>
    <xf numFmtId="0" fontId="23" fillId="18" borderId="0" xfId="0" applyFont="1" applyFill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1" fillId="18" borderId="20" xfId="0" applyFont="1" applyFill="1" applyBorder="1"/>
    <xf numFmtId="0" fontId="23" fillId="0" borderId="0" xfId="0" applyFont="1" applyFill="1" applyAlignment="1">
      <alignment horizontal="center"/>
    </xf>
    <xf numFmtId="0" fontId="20" fillId="0" borderId="90" xfId="0" applyFont="1" applyFill="1" applyBorder="1"/>
    <xf numFmtId="0" fontId="1" fillId="17" borderId="90" xfId="0" applyFont="1" applyFill="1" applyBorder="1"/>
    <xf numFmtId="0" fontId="20" fillId="0" borderId="0" xfId="0" applyFont="1" applyFill="1" applyBorder="1"/>
    <xf numFmtId="0" fontId="1" fillId="0" borderId="90" xfId="0" applyFont="1" applyFill="1" applyBorder="1" applyAlignment="1">
      <alignment horizontal="left"/>
    </xf>
    <xf numFmtId="0" fontId="1" fillId="0" borderId="90" xfId="0" applyFont="1" applyFill="1" applyBorder="1" applyAlignment="1"/>
    <xf numFmtId="0" fontId="1" fillId="3" borderId="90" xfId="0" applyFont="1" applyFill="1" applyBorder="1" applyAlignment="1"/>
    <xf numFmtId="0" fontId="10" fillId="0" borderId="100" xfId="0" applyFont="1" applyBorder="1" applyAlignment="1">
      <alignment horizontal="center"/>
    </xf>
    <xf numFmtId="0" fontId="1" fillId="0" borderId="10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19" fillId="0" borderId="0" xfId="0" applyFont="1" applyBorder="1"/>
    <xf numFmtId="0" fontId="20" fillId="0" borderId="16" xfId="0" applyFont="1" applyFill="1" applyBorder="1"/>
    <xf numFmtId="0" fontId="23" fillId="0" borderId="27" xfId="0" applyFont="1" applyBorder="1"/>
    <xf numFmtId="0" fontId="20" fillId="0" borderId="59" xfId="0" applyFont="1" applyFill="1" applyBorder="1"/>
    <xf numFmtId="0" fontId="23" fillId="0" borderId="57" xfId="0" applyFont="1" applyBorder="1"/>
    <xf numFmtId="0" fontId="23" fillId="0" borderId="58" xfId="0" applyFont="1" applyBorder="1"/>
    <xf numFmtId="0" fontId="1" fillId="0" borderId="73" xfId="0" applyFont="1" applyFill="1" applyBorder="1"/>
    <xf numFmtId="0" fontId="1" fillId="0" borderId="74" xfId="0" applyFont="1" applyFill="1" applyBorder="1" applyAlignment="1">
      <alignment horizontal="center"/>
    </xf>
    <xf numFmtId="0" fontId="1" fillId="0" borderId="101" xfId="0" applyFont="1" applyFill="1" applyBorder="1" applyAlignment="1">
      <alignment horizontal="center"/>
    </xf>
    <xf numFmtId="0" fontId="1" fillId="0" borderId="27" xfId="0" applyFont="1" applyFill="1" applyBorder="1"/>
    <xf numFmtId="0" fontId="33" fillId="0" borderId="0" xfId="0" applyFont="1" applyBorder="1"/>
    <xf numFmtId="0" fontId="19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21" fillId="0" borderId="0" xfId="0" applyFont="1" applyFill="1" applyBorder="1"/>
    <xf numFmtId="0" fontId="23" fillId="0" borderId="0" xfId="0" applyFont="1" applyBorder="1"/>
    <xf numFmtId="0" fontId="23" fillId="0" borderId="0" xfId="0" applyFont="1" applyBorder="1" applyAlignment="1">
      <alignment horizontal="right"/>
    </xf>
    <xf numFmtId="0" fontId="19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4" xfId="0" applyFont="1" applyFill="1" applyBorder="1" applyAlignment="1">
      <alignment horizontal="center" wrapText="1"/>
    </xf>
    <xf numFmtId="0" fontId="34" fillId="0" borderId="14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/>
    </xf>
    <xf numFmtId="0" fontId="1" fillId="19" borderId="16" xfId="0" applyFont="1" applyFill="1" applyBorder="1"/>
    <xf numFmtId="0" fontId="1" fillId="19" borderId="15" xfId="0" applyFont="1" applyFill="1" applyBorder="1" applyAlignment="1">
      <alignment horizontal="center"/>
    </xf>
    <xf numFmtId="0" fontId="1" fillId="19" borderId="28" xfId="0" applyFont="1" applyFill="1" applyBorder="1" applyAlignment="1">
      <alignment horizontal="center"/>
    </xf>
    <xf numFmtId="0" fontId="24" fillId="19" borderId="8" xfId="0" applyFont="1" applyFill="1" applyBorder="1" applyAlignment="1">
      <alignment horizontal="center"/>
    </xf>
    <xf numFmtId="0" fontId="0" fillId="0" borderId="102" xfId="0" applyBorder="1" applyAlignment="1">
      <alignment horizontal="center"/>
    </xf>
    <xf numFmtId="0" fontId="1" fillId="19" borderId="90" xfId="0" applyFont="1" applyFill="1" applyBorder="1"/>
    <xf numFmtId="0" fontId="1" fillId="19" borderId="8" xfId="0" applyFont="1" applyFill="1" applyBorder="1" applyAlignment="1">
      <alignment horizontal="center"/>
    </xf>
    <xf numFmtId="0" fontId="1" fillId="19" borderId="65" xfId="0" applyFont="1" applyFill="1" applyBorder="1" applyAlignment="1">
      <alignment horizontal="center"/>
    </xf>
    <xf numFmtId="0" fontId="1" fillId="19" borderId="20" xfId="0" applyFont="1" applyFill="1" applyBorder="1"/>
    <xf numFmtId="0" fontId="24" fillId="0" borderId="8" xfId="0" applyFont="1" applyBorder="1" applyAlignment="1">
      <alignment horizontal="center"/>
    </xf>
    <xf numFmtId="0" fontId="1" fillId="0" borderId="25" xfId="0" applyFont="1" applyFill="1" applyBorder="1"/>
    <xf numFmtId="0" fontId="1" fillId="0" borderId="65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center"/>
    </xf>
    <xf numFmtId="0" fontId="24" fillId="0" borderId="90" xfId="0" applyFont="1" applyFill="1" applyBorder="1"/>
    <xf numFmtId="0" fontId="1" fillId="0" borderId="8" xfId="0" applyFont="1" applyFill="1" applyBorder="1"/>
    <xf numFmtId="0" fontId="1" fillId="0" borderId="74" xfId="0" applyFont="1" applyFill="1" applyBorder="1"/>
    <xf numFmtId="0" fontId="1" fillId="0" borderId="75" xfId="0" applyFont="1" applyFill="1" applyBorder="1" applyAlignment="1">
      <alignment horizontal="center"/>
    </xf>
    <xf numFmtId="0" fontId="24" fillId="0" borderId="7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2" fillId="0" borderId="14" xfId="0" applyFont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02" xfId="0" applyFont="1" applyBorder="1" applyAlignment="1">
      <alignment horizontal="center"/>
    </xf>
    <xf numFmtId="0" fontId="0" fillId="0" borderId="102" xfId="0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0" fillId="0" borderId="71" xfId="0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72" xfId="0" applyFont="1" applyBorder="1" applyAlignment="1">
      <alignment horizontal="center"/>
    </xf>
    <xf numFmtId="0" fontId="35" fillId="0" borderId="0" xfId="0" applyFont="1" applyAlignment="1">
      <alignment horizontal="left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03" xfId="0" applyBorder="1" applyAlignment="1">
      <alignment horizontal="center"/>
    </xf>
    <xf numFmtId="0" fontId="0" fillId="0" borderId="102" xfId="0" applyBorder="1" applyAlignment="1">
      <alignment horizontal="center" vertical="center"/>
    </xf>
    <xf numFmtId="0" fontId="0" fillId="19" borderId="14" xfId="0" applyFill="1" applyBorder="1" applyAlignment="1">
      <alignment horizontal="center"/>
    </xf>
    <xf numFmtId="0" fontId="0" fillId="19" borderId="103" xfId="0" applyFill="1" applyBorder="1" applyAlignment="1">
      <alignment horizontal="center"/>
    </xf>
    <xf numFmtId="0" fontId="0" fillId="19" borderId="102" xfId="0" applyFill="1" applyBorder="1" applyAlignment="1">
      <alignment horizontal="center" vertical="center"/>
    </xf>
    <xf numFmtId="0" fontId="0" fillId="0" borderId="103" xfId="0" applyFill="1" applyBorder="1" applyAlignment="1">
      <alignment horizontal="center"/>
    </xf>
    <xf numFmtId="0" fontId="0" fillId="0" borderId="102" xfId="0" applyFill="1" applyBorder="1" applyAlignment="1">
      <alignment horizontal="center" vertical="center"/>
    </xf>
    <xf numFmtId="0" fontId="0" fillId="0" borderId="62" xfId="0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71" xfId="0" applyFill="1" applyBorder="1" applyAlignment="1">
      <alignment horizontal="center" vertical="center"/>
    </xf>
    <xf numFmtId="0" fontId="0" fillId="19" borderId="13" xfId="0" applyFill="1" applyBorder="1" applyAlignment="1">
      <alignment horizontal="center"/>
    </xf>
    <xf numFmtId="0" fontId="0" fillId="19" borderId="71" xfId="0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71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19" borderId="13" xfId="0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0" fillId="19" borderId="70" xfId="0" applyFill="1" applyBorder="1" applyAlignment="1">
      <alignment horizontal="center"/>
    </xf>
    <xf numFmtId="0" fontId="18" fillId="0" borderId="0" xfId="0" applyFont="1" applyAlignment="1">
      <alignment horizontal="left"/>
    </xf>
    <xf numFmtId="0" fontId="0" fillId="19" borderId="71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19" borderId="104" xfId="0" applyFill="1" applyBorder="1" applyAlignment="1">
      <alignment horizontal="center"/>
    </xf>
    <xf numFmtId="0" fontId="0" fillId="0" borderId="104" xfId="0" applyFill="1" applyBorder="1" applyAlignment="1">
      <alignment horizontal="center"/>
    </xf>
    <xf numFmtId="0" fontId="0" fillId="0" borderId="25" xfId="0" applyFill="1" applyBorder="1" applyAlignment="1">
      <alignment horizontal="left"/>
    </xf>
    <xf numFmtId="1" fontId="0" fillId="0" borderId="0" xfId="0" applyNumberFormat="1" applyAlignment="1">
      <alignment horizontal="center"/>
    </xf>
    <xf numFmtId="0" fontId="3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2" fontId="0" fillId="0" borderId="0" xfId="0" applyNumberFormat="1"/>
    <xf numFmtId="0" fontId="0" fillId="0" borderId="9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21" xfId="0" applyFont="1" applyFill="1" applyBorder="1" applyAlignment="1">
      <alignment horizontal="center"/>
    </xf>
  </cellXfs>
  <cellStyles count="30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Normal" xfId="0" builtinId="0"/>
    <cellStyle name="Normal_Sheet1" xfId="7"/>
    <cellStyle name="Normal_SR A &amp; B" xfId="8"/>
  </cellStyles>
  <dxfs count="170"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strike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330200</xdr:colOff>
      <xdr:row>38</xdr:row>
      <xdr:rowOff>177800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446000" cy="741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76994</xdr:colOff>
      <xdr:row>11</xdr:row>
      <xdr:rowOff>114301</xdr:rowOff>
    </xdr:from>
    <xdr:to>
      <xdr:col>15</xdr:col>
      <xdr:colOff>577719</xdr:colOff>
      <xdr:row>11</xdr:row>
      <xdr:rowOff>114301</xdr:rowOff>
    </xdr:to>
    <xdr:cxnSp macro="">
      <xdr:nvCxnSpPr>
        <xdr:cNvPr id="2" name="Elbow Connector 1"/>
        <xdr:cNvCxnSpPr/>
      </xdr:nvCxnSpPr>
      <xdr:spPr>
        <a:xfrm flipV="1">
          <a:off x="10363994" y="2044701"/>
          <a:ext cx="3256625" cy="0"/>
        </a:xfrm>
        <a:prstGeom prst="bentConnector3">
          <a:avLst/>
        </a:prstGeom>
        <a:ln w="63500">
          <a:solidFill>
            <a:srgbClr val="00B050"/>
          </a:solidFill>
          <a:bevel/>
          <a:tailEnd type="stealth" w="lg" len="lg"/>
        </a:ln>
        <a:effectLst>
          <a:glow rad="177800">
            <a:schemeClr val="bg1"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54769</xdr:colOff>
      <xdr:row>12</xdr:row>
      <xdr:rowOff>85725</xdr:rowOff>
    </xdr:from>
    <xdr:to>
      <xdr:col>12</xdr:col>
      <xdr:colOff>701109</xdr:colOff>
      <xdr:row>14</xdr:row>
      <xdr:rowOff>114300</xdr:rowOff>
    </xdr:to>
    <xdr:cxnSp macro="">
      <xdr:nvCxnSpPr>
        <xdr:cNvPr id="3" name="Elbow Connector 2"/>
        <xdr:cNvCxnSpPr/>
      </xdr:nvCxnSpPr>
      <xdr:spPr>
        <a:xfrm>
          <a:off x="10341769" y="2206625"/>
          <a:ext cx="646340" cy="409575"/>
        </a:xfrm>
        <a:prstGeom prst="bentConnector3">
          <a:avLst>
            <a:gd name="adj1" fmla="val 50000"/>
          </a:avLst>
        </a:prstGeom>
        <a:ln w="63500">
          <a:solidFill>
            <a:srgbClr val="C00000"/>
          </a:solidFill>
          <a:bevel/>
          <a:tailEnd type="stealth" w="lg" len="lg"/>
        </a:ln>
        <a:effectLst>
          <a:glow rad="177800">
            <a:schemeClr val="bg1"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76994</xdr:colOff>
      <xdr:row>15</xdr:row>
      <xdr:rowOff>114300</xdr:rowOff>
    </xdr:from>
    <xdr:to>
      <xdr:col>12</xdr:col>
      <xdr:colOff>698399</xdr:colOff>
      <xdr:row>15</xdr:row>
      <xdr:rowOff>117475</xdr:rowOff>
    </xdr:to>
    <xdr:cxnSp macro="">
      <xdr:nvCxnSpPr>
        <xdr:cNvPr id="4" name="Elbow Connector 3"/>
        <xdr:cNvCxnSpPr/>
      </xdr:nvCxnSpPr>
      <xdr:spPr>
        <a:xfrm>
          <a:off x="10363994" y="2806700"/>
          <a:ext cx="621405" cy="3175"/>
        </a:xfrm>
        <a:prstGeom prst="bentConnector3">
          <a:avLst/>
        </a:prstGeom>
        <a:ln w="63500">
          <a:solidFill>
            <a:srgbClr val="00B050"/>
          </a:solidFill>
          <a:bevel/>
          <a:tailEnd type="stealth" w="lg" len="lg"/>
        </a:ln>
        <a:effectLst>
          <a:glow rad="177800">
            <a:schemeClr val="bg1"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86519</xdr:colOff>
      <xdr:row>14</xdr:row>
      <xdr:rowOff>116681</xdr:rowOff>
    </xdr:from>
    <xdr:to>
      <xdr:col>18</xdr:col>
      <xdr:colOff>643690</xdr:colOff>
      <xdr:row>16</xdr:row>
      <xdr:rowOff>114327</xdr:rowOff>
    </xdr:to>
    <xdr:cxnSp macro="">
      <xdr:nvCxnSpPr>
        <xdr:cNvPr id="5" name="Elbow Connector 4"/>
        <xdr:cNvCxnSpPr/>
      </xdr:nvCxnSpPr>
      <xdr:spPr>
        <a:xfrm flipV="1">
          <a:off x="10373519" y="2618581"/>
          <a:ext cx="5548271" cy="378646"/>
        </a:xfrm>
        <a:prstGeom prst="bentConnector3">
          <a:avLst>
            <a:gd name="adj1" fmla="val 62273"/>
          </a:avLst>
        </a:prstGeom>
        <a:ln w="63500">
          <a:solidFill>
            <a:srgbClr val="C00000"/>
          </a:solidFill>
          <a:bevel/>
          <a:tailEnd type="stealth" w="lg" len="lg"/>
        </a:ln>
        <a:effectLst>
          <a:glow rad="177800">
            <a:schemeClr val="bg1"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13</xdr:row>
      <xdr:rowOff>114301</xdr:rowOff>
    </xdr:from>
    <xdr:to>
      <xdr:col>18</xdr:col>
      <xdr:colOff>643693</xdr:colOff>
      <xdr:row>15</xdr:row>
      <xdr:rowOff>114300</xdr:rowOff>
    </xdr:to>
    <xdr:cxnSp macro="">
      <xdr:nvCxnSpPr>
        <xdr:cNvPr id="6" name="Elbow Connector 5"/>
        <xdr:cNvCxnSpPr/>
      </xdr:nvCxnSpPr>
      <xdr:spPr>
        <a:xfrm flipV="1">
          <a:off x="13052425" y="2425701"/>
          <a:ext cx="2869368" cy="380999"/>
        </a:xfrm>
        <a:prstGeom prst="bentConnector3">
          <a:avLst>
            <a:gd name="adj1" fmla="val 20446"/>
          </a:avLst>
        </a:prstGeom>
        <a:ln w="63500">
          <a:solidFill>
            <a:srgbClr val="C00000"/>
          </a:solidFill>
          <a:bevel/>
          <a:tailEnd type="stealth" w="lg" len="lg"/>
        </a:ln>
        <a:effectLst>
          <a:glow rad="177800">
            <a:schemeClr val="bg1"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12</xdr:row>
      <xdr:rowOff>114300</xdr:rowOff>
    </xdr:from>
    <xdr:to>
      <xdr:col>15</xdr:col>
      <xdr:colOff>577641</xdr:colOff>
      <xdr:row>14</xdr:row>
      <xdr:rowOff>116681</xdr:rowOff>
    </xdr:to>
    <xdr:cxnSp macro="">
      <xdr:nvCxnSpPr>
        <xdr:cNvPr id="7" name="Elbow Connector 6"/>
        <xdr:cNvCxnSpPr/>
      </xdr:nvCxnSpPr>
      <xdr:spPr>
        <a:xfrm flipV="1">
          <a:off x="13052425" y="2235200"/>
          <a:ext cx="568116" cy="383381"/>
        </a:xfrm>
        <a:prstGeom prst="bentConnector3">
          <a:avLst>
            <a:gd name="adj1" fmla="val 43902"/>
          </a:avLst>
        </a:prstGeom>
        <a:ln w="63500">
          <a:solidFill>
            <a:srgbClr val="00B050"/>
          </a:solidFill>
          <a:bevel/>
          <a:tailEnd type="stealth" w="lg" len="lg"/>
        </a:ln>
        <a:effectLst>
          <a:glow rad="177800">
            <a:schemeClr val="bg1"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45244</xdr:colOff>
      <xdr:row>11</xdr:row>
      <xdr:rowOff>116681</xdr:rowOff>
    </xdr:from>
    <xdr:to>
      <xdr:col>18</xdr:col>
      <xdr:colOff>643462</xdr:colOff>
      <xdr:row>11</xdr:row>
      <xdr:rowOff>116682</xdr:rowOff>
    </xdr:to>
    <xdr:cxnSp macro="">
      <xdr:nvCxnSpPr>
        <xdr:cNvPr id="8" name="Elbow Connector 7"/>
        <xdr:cNvCxnSpPr/>
      </xdr:nvCxnSpPr>
      <xdr:spPr>
        <a:xfrm flipV="1">
          <a:off x="15323344" y="2047081"/>
          <a:ext cx="598218" cy="1"/>
        </a:xfrm>
        <a:prstGeom prst="bentConnector3">
          <a:avLst/>
        </a:prstGeom>
        <a:ln w="63500">
          <a:solidFill>
            <a:srgbClr val="00B050"/>
          </a:solidFill>
          <a:bevel/>
          <a:tailEnd type="stealth" w="lg" len="lg"/>
        </a:ln>
        <a:effectLst>
          <a:glow rad="177800">
            <a:schemeClr val="bg1"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45244</xdr:colOff>
      <xdr:row>12</xdr:row>
      <xdr:rowOff>114300</xdr:rowOff>
    </xdr:from>
    <xdr:to>
      <xdr:col>18</xdr:col>
      <xdr:colOff>643462</xdr:colOff>
      <xdr:row>12</xdr:row>
      <xdr:rowOff>114301</xdr:rowOff>
    </xdr:to>
    <xdr:cxnSp macro="">
      <xdr:nvCxnSpPr>
        <xdr:cNvPr id="9" name="Elbow Connector 8"/>
        <xdr:cNvCxnSpPr/>
      </xdr:nvCxnSpPr>
      <xdr:spPr>
        <a:xfrm flipV="1">
          <a:off x="15323344" y="2235200"/>
          <a:ext cx="598218" cy="1"/>
        </a:xfrm>
        <a:prstGeom prst="bentConnector3">
          <a:avLst/>
        </a:prstGeom>
        <a:ln w="63500">
          <a:solidFill>
            <a:srgbClr val="C00000"/>
          </a:solidFill>
          <a:bevel/>
          <a:tailEnd type="stealth" w="lg" len="lg"/>
        </a:ln>
        <a:effectLst>
          <a:glow rad="177800">
            <a:schemeClr val="bg1"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34598</xdr:colOff>
      <xdr:row>16</xdr:row>
      <xdr:rowOff>82363</xdr:rowOff>
    </xdr:from>
    <xdr:to>
      <xdr:col>17</xdr:col>
      <xdr:colOff>641114</xdr:colOff>
      <xdr:row>16</xdr:row>
      <xdr:rowOff>85727</xdr:rowOff>
    </xdr:to>
    <xdr:cxnSp macro="">
      <xdr:nvCxnSpPr>
        <xdr:cNvPr id="10" name="Elbow Connector 9"/>
        <xdr:cNvCxnSpPr/>
      </xdr:nvCxnSpPr>
      <xdr:spPr>
        <a:xfrm>
          <a:off x="14639598" y="2965263"/>
          <a:ext cx="606516" cy="3364"/>
        </a:xfrm>
        <a:prstGeom prst="bentConnector3">
          <a:avLst/>
        </a:prstGeom>
        <a:ln w="63500">
          <a:solidFill>
            <a:srgbClr val="00B050"/>
          </a:solidFill>
          <a:bevel/>
          <a:tailEnd type="stealth" w="lg" len="lg"/>
        </a:ln>
        <a:effectLst>
          <a:glow rad="177800">
            <a:schemeClr val="bg1"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49866</xdr:colOff>
      <xdr:row>17</xdr:row>
      <xdr:rowOff>44451</xdr:rowOff>
    </xdr:from>
    <xdr:to>
      <xdr:col>17</xdr:col>
      <xdr:colOff>640929</xdr:colOff>
      <xdr:row>17</xdr:row>
      <xdr:rowOff>47252</xdr:rowOff>
    </xdr:to>
    <xdr:cxnSp macro="">
      <xdr:nvCxnSpPr>
        <xdr:cNvPr id="11" name="Elbow Connector 10"/>
        <xdr:cNvCxnSpPr/>
      </xdr:nvCxnSpPr>
      <xdr:spPr>
        <a:xfrm flipV="1">
          <a:off x="14654866" y="3117851"/>
          <a:ext cx="591063" cy="2801"/>
        </a:xfrm>
        <a:prstGeom prst="bentConnector3">
          <a:avLst/>
        </a:prstGeom>
        <a:ln w="63500">
          <a:solidFill>
            <a:srgbClr val="C00000"/>
          </a:solidFill>
          <a:bevel/>
          <a:tailEnd type="stealth" w="lg" len="lg"/>
        </a:ln>
        <a:effectLst>
          <a:glow rad="177800">
            <a:schemeClr val="bg1"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pic>
      <xdr:nvPicPr>
        <xdr:cNvPr id="2" name="upi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2400" y="1447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pic>
      <xdr:nvPicPr>
        <xdr:cNvPr id="3" name="upi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2400" y="1447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0</xdr:colOff>
      <xdr:row>5</xdr:row>
      <xdr:rowOff>0</xdr:rowOff>
    </xdr:to>
    <xdr:pic>
      <xdr:nvPicPr>
        <xdr:cNvPr id="4" name="upi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7700" y="1739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0</xdr:colOff>
      <xdr:row>5</xdr:row>
      <xdr:rowOff>0</xdr:rowOff>
    </xdr:to>
    <xdr:pic>
      <xdr:nvPicPr>
        <xdr:cNvPr id="5" name="upi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7700" y="1739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2"/>
  <sheetViews>
    <sheetView topLeftCell="D1" zoomScale="80" zoomScaleNormal="80" zoomScalePageLayoutView="80" workbookViewId="0">
      <selection activeCell="Q5" sqref="Q5:Q163"/>
    </sheetView>
  </sheetViews>
  <sheetFormatPr baseColWidth="10" defaultColWidth="15.5" defaultRowHeight="15" x14ac:dyDescent="0"/>
  <cols>
    <col min="1" max="1" width="7.5" style="37" customWidth="1"/>
    <col min="2" max="2" width="28.1640625" style="37" customWidth="1"/>
    <col min="3" max="3" width="22" style="37" customWidth="1"/>
    <col min="4" max="4" width="11.5" style="37" customWidth="1"/>
    <col min="5" max="5" width="9.33203125" style="37" customWidth="1"/>
    <col min="6" max="6" width="9" style="37" customWidth="1"/>
    <col min="7" max="7" width="17.83203125" style="37" customWidth="1"/>
    <col min="8" max="8" width="13.33203125" style="37" customWidth="1"/>
    <col min="9" max="9" width="9.5" style="37" customWidth="1"/>
    <col min="10" max="10" width="18.33203125" style="37" customWidth="1"/>
    <col min="11" max="11" width="13" style="37" customWidth="1"/>
    <col min="12" max="12" width="8.5" style="37" customWidth="1"/>
    <col min="13" max="13" width="7.5" style="37" customWidth="1"/>
    <col min="14" max="14" width="12.83203125" style="37" customWidth="1"/>
    <col min="15" max="15" width="15.5" style="37" customWidth="1"/>
    <col min="16" max="16" width="2.5" style="37" customWidth="1"/>
    <col min="17" max="17" width="9.5" style="37" customWidth="1"/>
    <col min="18" max="18" width="6.83203125" style="37" customWidth="1"/>
    <col min="19" max="19" width="3" style="37" customWidth="1"/>
    <col min="20" max="20" width="10.6640625" style="37" customWidth="1"/>
    <col min="21" max="21" width="24.33203125" style="37" customWidth="1"/>
    <col min="22" max="22" width="14" style="83" customWidth="1"/>
    <col min="23" max="16384" width="15.5" style="37"/>
  </cols>
  <sheetData>
    <row r="1" spans="1:28" ht="23">
      <c r="B1" s="75" t="s">
        <v>135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Q1" s="76"/>
      <c r="V1" s="77"/>
      <c r="W1" s="76"/>
    </row>
    <row r="2" spans="1:28" ht="23.25" customHeight="1">
      <c r="B2" s="78" t="s">
        <v>47</v>
      </c>
      <c r="G2" s="79" t="s">
        <v>48</v>
      </c>
      <c r="H2" s="79"/>
      <c r="J2" s="79" t="s">
        <v>49</v>
      </c>
      <c r="K2" s="79"/>
      <c r="L2" s="79"/>
      <c r="M2" s="79"/>
      <c r="N2" s="79"/>
      <c r="O2" s="80"/>
      <c r="Q2" s="76"/>
      <c r="S2" s="76"/>
      <c r="T2" s="79"/>
      <c r="V2" s="81"/>
      <c r="W2" s="76"/>
    </row>
    <row r="3" spans="1:28" ht="23.25" customHeight="1" thickBot="1">
      <c r="B3" s="82"/>
      <c r="E3" s="79" t="s">
        <v>69</v>
      </c>
      <c r="F3" s="79" t="s">
        <v>68</v>
      </c>
      <c r="G3" s="79" t="s">
        <v>68</v>
      </c>
      <c r="H3" s="79" t="s">
        <v>68</v>
      </c>
      <c r="I3" s="79" t="s">
        <v>69</v>
      </c>
      <c r="J3" s="79" t="s">
        <v>68</v>
      </c>
      <c r="K3" s="79" t="s">
        <v>68</v>
      </c>
      <c r="L3" s="79" t="s">
        <v>69</v>
      </c>
      <c r="M3" s="79" t="s">
        <v>68</v>
      </c>
      <c r="N3" s="79" t="s">
        <v>68</v>
      </c>
      <c r="O3" s="79" t="s">
        <v>68</v>
      </c>
      <c r="Q3" s="76"/>
      <c r="S3" s="76"/>
      <c r="W3" s="76"/>
    </row>
    <row r="4" spans="1:28" s="76" customFormat="1" ht="23.25" customHeight="1" thickTop="1" thickBot="1">
      <c r="A4" s="84" t="s">
        <v>12</v>
      </c>
      <c r="B4" s="84" t="s">
        <v>28</v>
      </c>
      <c r="C4" s="85" t="s">
        <v>13</v>
      </c>
      <c r="D4" s="84" t="s">
        <v>14</v>
      </c>
      <c r="E4" s="84" t="s">
        <v>50</v>
      </c>
      <c r="F4" s="84" t="s">
        <v>50</v>
      </c>
      <c r="G4" s="84" t="s">
        <v>87</v>
      </c>
      <c r="H4" s="84" t="s">
        <v>51</v>
      </c>
      <c r="I4" s="84" t="s">
        <v>70</v>
      </c>
      <c r="J4" s="84" t="s">
        <v>25</v>
      </c>
      <c r="K4" s="84" t="s">
        <v>22</v>
      </c>
      <c r="L4" s="84" t="s">
        <v>39</v>
      </c>
      <c r="M4" s="84" t="s">
        <v>39</v>
      </c>
      <c r="N4" s="84" t="s">
        <v>15</v>
      </c>
      <c r="O4" s="84" t="s">
        <v>71</v>
      </c>
      <c r="P4" s="86"/>
      <c r="Q4" s="84" t="s">
        <v>0</v>
      </c>
      <c r="R4" s="84" t="s">
        <v>41</v>
      </c>
      <c r="S4" s="79"/>
      <c r="T4" s="84" t="s">
        <v>12</v>
      </c>
      <c r="U4" s="84" t="s">
        <v>28</v>
      </c>
      <c r="V4" s="87" t="s">
        <v>41</v>
      </c>
    </row>
    <row r="5" spans="1:28" s="76" customFormat="1" ht="18.75" customHeight="1" thickTop="1" thickBot="1">
      <c r="A5" s="88">
        <v>1</v>
      </c>
      <c r="B5" s="89" t="s">
        <v>2</v>
      </c>
      <c r="C5" s="90" t="s">
        <v>19</v>
      </c>
      <c r="D5" s="91">
        <f t="shared" ref="D5:D68" si="0">COUNT(E5:O5)</f>
        <v>9</v>
      </c>
      <c r="E5" s="92">
        <v>47</v>
      </c>
      <c r="F5" s="93">
        <v>47</v>
      </c>
      <c r="G5" s="92">
        <v>43</v>
      </c>
      <c r="H5" s="92">
        <v>47</v>
      </c>
      <c r="I5" s="92">
        <v>50</v>
      </c>
      <c r="J5" s="92">
        <v>38</v>
      </c>
      <c r="K5" s="92">
        <v>45</v>
      </c>
      <c r="L5" s="92"/>
      <c r="M5" s="92"/>
      <c r="N5" s="92">
        <v>50</v>
      </c>
      <c r="O5" s="94">
        <v>45</v>
      </c>
      <c r="Q5" s="95">
        <f t="shared" ref="Q5:Q10" si="1">LARGE(E5:O5,1)+LARGE(E5:O5,2)+LARGE(E5:O5,3)+LARGE(E5:O5,4)</f>
        <v>194</v>
      </c>
      <c r="R5" s="96">
        <f t="shared" ref="R5:R10" si="2">SUM(E5:O5)/D5</f>
        <v>45.777777777777779</v>
      </c>
      <c r="S5" s="97"/>
      <c r="T5" s="98">
        <v>1</v>
      </c>
      <c r="U5" s="99" t="s">
        <v>7</v>
      </c>
      <c r="V5" s="100">
        <f>LARGE(R5:R24,T5)</f>
        <v>48.25</v>
      </c>
      <c r="Y5" s="101"/>
    </row>
    <row r="6" spans="1:28" s="76" customFormat="1" ht="18.75" customHeight="1" thickTop="1" thickBot="1">
      <c r="A6" s="88">
        <v>2</v>
      </c>
      <c r="B6" s="102" t="s">
        <v>7</v>
      </c>
      <c r="C6" s="90" t="s">
        <v>17</v>
      </c>
      <c r="D6" s="91">
        <f t="shared" si="0"/>
        <v>4</v>
      </c>
      <c r="E6" s="103">
        <v>43</v>
      </c>
      <c r="F6" s="24">
        <v>50</v>
      </c>
      <c r="G6" s="103"/>
      <c r="H6" s="103">
        <v>50</v>
      </c>
      <c r="I6" s="103"/>
      <c r="J6" s="103"/>
      <c r="K6" s="103"/>
      <c r="L6" s="103"/>
      <c r="M6" s="103"/>
      <c r="N6" s="103"/>
      <c r="O6" s="94">
        <v>50</v>
      </c>
      <c r="P6" s="79"/>
      <c r="Q6" s="95">
        <f t="shared" si="1"/>
        <v>193</v>
      </c>
      <c r="R6" s="96">
        <f t="shared" si="2"/>
        <v>48.25</v>
      </c>
      <c r="S6" s="97"/>
      <c r="T6" s="98">
        <v>2</v>
      </c>
      <c r="U6" s="104" t="s">
        <v>2</v>
      </c>
      <c r="V6" s="100">
        <f>LARGE(R5:R24,T6)</f>
        <v>45.777777777777779</v>
      </c>
      <c r="Y6" s="101"/>
    </row>
    <row r="7" spans="1:28" s="76" customFormat="1" ht="18.75" customHeight="1" thickTop="1" thickBot="1">
      <c r="A7" s="105">
        <v>3</v>
      </c>
      <c r="B7" s="102" t="s">
        <v>36</v>
      </c>
      <c r="C7" s="106" t="s">
        <v>52</v>
      </c>
      <c r="D7" s="91">
        <f t="shared" si="0"/>
        <v>8</v>
      </c>
      <c r="E7" s="107">
        <v>50</v>
      </c>
      <c r="F7" s="25">
        <v>40</v>
      </c>
      <c r="G7" s="107">
        <v>45</v>
      </c>
      <c r="H7" s="107"/>
      <c r="I7" s="107">
        <v>47</v>
      </c>
      <c r="J7" s="107">
        <v>40</v>
      </c>
      <c r="K7" s="107">
        <v>50</v>
      </c>
      <c r="L7" s="107"/>
      <c r="M7" s="107"/>
      <c r="N7" s="107">
        <v>45</v>
      </c>
      <c r="O7" s="94">
        <v>37</v>
      </c>
      <c r="P7" s="79"/>
      <c r="Q7" s="95">
        <f t="shared" si="1"/>
        <v>192</v>
      </c>
      <c r="R7" s="96">
        <f t="shared" si="2"/>
        <v>44.25</v>
      </c>
      <c r="S7" s="97"/>
      <c r="T7" s="98">
        <v>3</v>
      </c>
      <c r="U7" s="108" t="s">
        <v>5</v>
      </c>
      <c r="V7" s="100">
        <f>LARGE(R5:R24,T7)</f>
        <v>45.166666666666664</v>
      </c>
      <c r="Y7" s="101"/>
    </row>
    <row r="8" spans="1:28" s="76" customFormat="1" ht="18.75" customHeight="1" thickTop="1" thickBot="1">
      <c r="A8" s="88">
        <v>4</v>
      </c>
      <c r="B8" s="102" t="s">
        <v>5</v>
      </c>
      <c r="C8" s="90" t="s">
        <v>19</v>
      </c>
      <c r="D8" s="91">
        <f t="shared" si="0"/>
        <v>6</v>
      </c>
      <c r="E8" s="107">
        <v>47</v>
      </c>
      <c r="F8" s="24">
        <v>37</v>
      </c>
      <c r="G8" s="107">
        <v>47</v>
      </c>
      <c r="H8" s="107"/>
      <c r="I8" s="107">
        <v>50</v>
      </c>
      <c r="J8" s="107">
        <v>47</v>
      </c>
      <c r="K8" s="107"/>
      <c r="L8" s="107"/>
      <c r="M8" s="107"/>
      <c r="N8" s="107"/>
      <c r="O8" s="109">
        <v>43</v>
      </c>
      <c r="P8" s="79"/>
      <c r="Q8" s="95">
        <f t="shared" si="1"/>
        <v>191</v>
      </c>
      <c r="R8" s="96">
        <f t="shared" si="2"/>
        <v>45.166666666666664</v>
      </c>
      <c r="S8" s="97"/>
      <c r="T8" s="98">
        <v>4</v>
      </c>
      <c r="U8" s="104" t="s">
        <v>36</v>
      </c>
      <c r="V8" s="100">
        <f>LARGE(R5:R24,T8)</f>
        <v>44.25</v>
      </c>
      <c r="Y8" s="101"/>
    </row>
    <row r="9" spans="1:28" s="76" customFormat="1" ht="18.75" customHeight="1" thickTop="1" thickBot="1">
      <c r="A9" s="88">
        <v>5</v>
      </c>
      <c r="B9" s="102" t="s">
        <v>46</v>
      </c>
      <c r="C9" s="90" t="s">
        <v>52</v>
      </c>
      <c r="D9" s="91">
        <f t="shared" si="0"/>
        <v>9</v>
      </c>
      <c r="E9" s="110">
        <v>40</v>
      </c>
      <c r="F9" s="111">
        <v>45</v>
      </c>
      <c r="G9" s="110">
        <v>40</v>
      </c>
      <c r="H9" s="110">
        <v>40</v>
      </c>
      <c r="I9" s="110">
        <v>41</v>
      </c>
      <c r="J9" s="110">
        <v>50</v>
      </c>
      <c r="K9" s="110">
        <v>38</v>
      </c>
      <c r="L9" s="110"/>
      <c r="M9" s="110"/>
      <c r="N9" s="110">
        <v>32</v>
      </c>
      <c r="O9" s="112">
        <v>47</v>
      </c>
      <c r="P9" s="79"/>
      <c r="Q9" s="95">
        <f t="shared" si="1"/>
        <v>183</v>
      </c>
      <c r="R9" s="96">
        <f t="shared" si="2"/>
        <v>41.444444444444443</v>
      </c>
      <c r="S9" s="97"/>
      <c r="T9" s="98">
        <v>5</v>
      </c>
      <c r="U9" s="76" t="s">
        <v>136</v>
      </c>
      <c r="V9" s="113">
        <f>LARGE(R5:R24,T9)</f>
        <v>43</v>
      </c>
      <c r="Y9" s="101"/>
    </row>
    <row r="10" spans="1:28" s="76" customFormat="1" ht="18.75" customHeight="1" thickTop="1" thickBot="1">
      <c r="A10" s="105">
        <v>6</v>
      </c>
      <c r="B10" s="102" t="s">
        <v>136</v>
      </c>
      <c r="C10" s="90" t="s">
        <v>16</v>
      </c>
      <c r="D10" s="91">
        <f t="shared" si="0"/>
        <v>4</v>
      </c>
      <c r="E10" s="114"/>
      <c r="F10" s="111"/>
      <c r="G10" s="114"/>
      <c r="H10" s="114"/>
      <c r="I10" s="114"/>
      <c r="J10" s="114">
        <v>39</v>
      </c>
      <c r="K10" s="114">
        <v>47</v>
      </c>
      <c r="L10" s="114"/>
      <c r="M10" s="114"/>
      <c r="N10" s="114">
        <v>47</v>
      </c>
      <c r="O10" s="94">
        <v>39</v>
      </c>
      <c r="P10" s="79"/>
      <c r="Q10" s="95">
        <f t="shared" si="1"/>
        <v>172</v>
      </c>
      <c r="R10" s="96">
        <f t="shared" si="2"/>
        <v>43</v>
      </c>
      <c r="S10" s="97"/>
      <c r="T10" s="98">
        <v>6</v>
      </c>
      <c r="U10" s="108" t="s">
        <v>46</v>
      </c>
      <c r="V10" s="115">
        <f>LARGE(R5:R24,T10)</f>
        <v>41.444444444444443</v>
      </c>
      <c r="Y10" s="116"/>
      <c r="Z10" s="37"/>
    </row>
    <row r="11" spans="1:28" s="76" customFormat="1" ht="18.75" customHeight="1" thickTop="1" thickBot="1">
      <c r="A11" s="88">
        <v>7</v>
      </c>
      <c r="B11" s="102" t="s">
        <v>66</v>
      </c>
      <c r="C11" s="94" t="s">
        <v>19</v>
      </c>
      <c r="D11" s="91">
        <f t="shared" si="0"/>
        <v>5</v>
      </c>
      <c r="E11" s="107">
        <v>45</v>
      </c>
      <c r="F11" s="111">
        <v>35</v>
      </c>
      <c r="G11" s="107"/>
      <c r="H11" s="107"/>
      <c r="I11" s="107">
        <v>43</v>
      </c>
      <c r="J11" s="107"/>
      <c r="K11" s="107"/>
      <c r="L11" s="107"/>
      <c r="M11" s="107"/>
      <c r="N11" s="107">
        <v>41</v>
      </c>
      <c r="O11" s="94">
        <v>37</v>
      </c>
      <c r="P11" s="79"/>
      <c r="Q11" s="95">
        <f>LARGE(E12:O12,1)+LARGE(E12:O12,2)+LARGE(E12:O12,3)+LARGE(E12:O12,4)</f>
        <v>166</v>
      </c>
      <c r="R11" s="96">
        <f>SUM(E12:O12)/D12</f>
        <v>39.375</v>
      </c>
      <c r="S11" s="97"/>
      <c r="T11" s="98">
        <v>7</v>
      </c>
      <c r="U11" s="108" t="s">
        <v>4</v>
      </c>
      <c r="V11" s="115">
        <f>LARGE(R5:R24,T11)</f>
        <v>40.200000000000003</v>
      </c>
      <c r="Y11" s="79"/>
      <c r="Z11" s="117"/>
      <c r="AA11" s="118"/>
      <c r="AB11" s="79"/>
    </row>
    <row r="12" spans="1:28" s="76" customFormat="1" ht="18.75" customHeight="1" thickTop="1" thickBot="1">
      <c r="A12" s="88">
        <v>8</v>
      </c>
      <c r="B12" s="102" t="s">
        <v>4</v>
      </c>
      <c r="C12" s="90" t="s">
        <v>16</v>
      </c>
      <c r="D12" s="91">
        <f t="shared" si="0"/>
        <v>8</v>
      </c>
      <c r="E12" s="107">
        <v>41</v>
      </c>
      <c r="F12" s="24">
        <v>38</v>
      </c>
      <c r="G12" s="107"/>
      <c r="H12" s="107">
        <v>43</v>
      </c>
      <c r="I12" s="107">
        <v>34</v>
      </c>
      <c r="J12" s="107">
        <v>41</v>
      </c>
      <c r="K12" s="107">
        <v>40</v>
      </c>
      <c r="L12" s="107"/>
      <c r="M12" s="107"/>
      <c r="N12" s="107">
        <v>37</v>
      </c>
      <c r="O12" s="109">
        <v>41</v>
      </c>
      <c r="P12" s="119"/>
      <c r="Q12" s="95">
        <f>LARGE(E11:O11,1)+LARGE(E11:O11,2)+LARGE(E11:O11,3)+LARGE(E11:O11,4)</f>
        <v>166</v>
      </c>
      <c r="R12" s="96">
        <f>SUM(E11:O11)/D11</f>
        <v>40.200000000000003</v>
      </c>
      <c r="S12" s="97"/>
      <c r="T12" s="98">
        <v>8</v>
      </c>
      <c r="U12" s="76" t="s">
        <v>66</v>
      </c>
      <c r="V12" s="115">
        <f>LARGE(R5:R24,T12)</f>
        <v>39.375</v>
      </c>
      <c r="Y12" s="79"/>
      <c r="Z12" s="117"/>
      <c r="AA12" s="118"/>
      <c r="AB12" s="79"/>
    </row>
    <row r="13" spans="1:28" s="76" customFormat="1" ht="18.75" customHeight="1" thickTop="1" thickBot="1">
      <c r="A13" s="105">
        <v>9</v>
      </c>
      <c r="B13" s="102" t="s">
        <v>9</v>
      </c>
      <c r="C13" s="90" t="s">
        <v>23</v>
      </c>
      <c r="D13" s="91">
        <f t="shared" si="0"/>
        <v>9</v>
      </c>
      <c r="E13" s="92">
        <v>41</v>
      </c>
      <c r="F13" s="24">
        <v>21</v>
      </c>
      <c r="G13" s="92">
        <v>39</v>
      </c>
      <c r="H13" s="92">
        <v>37</v>
      </c>
      <c r="I13" s="92">
        <v>37</v>
      </c>
      <c r="J13" s="92">
        <v>31</v>
      </c>
      <c r="K13" s="92">
        <v>43</v>
      </c>
      <c r="L13" s="92"/>
      <c r="M13" s="92"/>
      <c r="N13" s="92">
        <v>40</v>
      </c>
      <c r="O13" s="94">
        <v>38</v>
      </c>
      <c r="P13" s="79"/>
      <c r="Q13" s="95">
        <f t="shared" ref="Q13:Q24" si="3">LARGE(E13:O13,1)+LARGE(E13:O13,2)+LARGE(E13:O13,3)+LARGE(E13:O13,4)</f>
        <v>163</v>
      </c>
      <c r="R13" s="96">
        <f t="shared" ref="R13:R26" si="4">SUM(E13:O13)/D13</f>
        <v>36.333333333333336</v>
      </c>
      <c r="S13" s="97"/>
      <c r="T13" s="98">
        <v>9</v>
      </c>
      <c r="U13" s="108" t="s">
        <v>103</v>
      </c>
      <c r="V13" s="115">
        <f>LARGE(R5:R24,T13)</f>
        <v>38</v>
      </c>
      <c r="Y13" s="79"/>
      <c r="Z13" s="117"/>
      <c r="AA13" s="118"/>
      <c r="AB13" s="79"/>
    </row>
    <row r="14" spans="1:28" s="76" customFormat="1" ht="18.75" customHeight="1" thickTop="1" thickBot="1">
      <c r="A14" s="88">
        <v>10</v>
      </c>
      <c r="B14" s="102" t="s">
        <v>103</v>
      </c>
      <c r="C14" s="90" t="s">
        <v>19</v>
      </c>
      <c r="D14" s="91">
        <f t="shared" si="0"/>
        <v>5</v>
      </c>
      <c r="E14" s="107">
        <v>45</v>
      </c>
      <c r="F14" s="24">
        <v>28</v>
      </c>
      <c r="G14" s="107"/>
      <c r="H14" s="107"/>
      <c r="I14" s="107">
        <v>43</v>
      </c>
      <c r="J14" s="107"/>
      <c r="K14" s="107"/>
      <c r="L14" s="107"/>
      <c r="M14" s="107"/>
      <c r="N14" s="107">
        <v>39</v>
      </c>
      <c r="O14" s="109">
        <v>35</v>
      </c>
      <c r="P14" s="79"/>
      <c r="Q14" s="95">
        <f t="shared" si="3"/>
        <v>162</v>
      </c>
      <c r="R14" s="96">
        <f t="shared" si="4"/>
        <v>38</v>
      </c>
      <c r="S14" s="97"/>
      <c r="T14" s="120">
        <v>10</v>
      </c>
      <c r="U14" s="121" t="s">
        <v>102</v>
      </c>
      <c r="V14" s="115">
        <f>LARGE(R5:R24,T14)</f>
        <v>38</v>
      </c>
      <c r="Y14" s="79"/>
      <c r="Z14" s="117"/>
      <c r="AA14" s="118"/>
      <c r="AB14" s="79"/>
    </row>
    <row r="15" spans="1:28" s="76" customFormat="1" ht="18.75" customHeight="1" thickTop="1" thickBot="1">
      <c r="A15" s="105">
        <v>11</v>
      </c>
      <c r="B15" s="102" t="s">
        <v>123</v>
      </c>
      <c r="C15" s="90" t="s">
        <v>22</v>
      </c>
      <c r="D15" s="91">
        <f t="shared" si="0"/>
        <v>7</v>
      </c>
      <c r="E15" s="92"/>
      <c r="F15" s="111">
        <v>25</v>
      </c>
      <c r="G15" s="92">
        <v>33</v>
      </c>
      <c r="H15" s="92">
        <v>41</v>
      </c>
      <c r="I15" s="92">
        <v>39</v>
      </c>
      <c r="J15" s="92">
        <v>35</v>
      </c>
      <c r="K15" s="92">
        <v>41</v>
      </c>
      <c r="L15" s="92"/>
      <c r="M15" s="92"/>
      <c r="N15" s="92"/>
      <c r="O15" s="94">
        <v>28</v>
      </c>
      <c r="P15" s="79"/>
      <c r="Q15" s="95">
        <f t="shared" si="3"/>
        <v>156</v>
      </c>
      <c r="R15" s="96">
        <f t="shared" si="4"/>
        <v>34.571428571428569</v>
      </c>
      <c r="S15" s="97"/>
      <c r="T15" s="122"/>
      <c r="U15" s="122"/>
      <c r="V15" s="123"/>
      <c r="Z15" s="37"/>
    </row>
    <row r="16" spans="1:28" s="76" customFormat="1" ht="18.75" customHeight="1" thickBot="1">
      <c r="A16" s="88">
        <v>12</v>
      </c>
      <c r="B16" s="102" t="s">
        <v>3</v>
      </c>
      <c r="C16" s="90" t="s">
        <v>17</v>
      </c>
      <c r="D16" s="91">
        <f t="shared" si="0"/>
        <v>6</v>
      </c>
      <c r="E16" s="107">
        <v>43</v>
      </c>
      <c r="F16" s="24">
        <v>20</v>
      </c>
      <c r="G16" s="107"/>
      <c r="H16" s="107">
        <v>37</v>
      </c>
      <c r="I16" s="107"/>
      <c r="J16" s="107"/>
      <c r="K16" s="107">
        <v>37</v>
      </c>
      <c r="L16" s="124"/>
      <c r="M16" s="107"/>
      <c r="N16" s="107">
        <v>38</v>
      </c>
      <c r="O16" s="109">
        <v>33</v>
      </c>
      <c r="P16" s="79"/>
      <c r="Q16" s="95">
        <f t="shared" si="3"/>
        <v>155</v>
      </c>
      <c r="R16" s="96">
        <f t="shared" si="4"/>
        <v>34.666666666666664</v>
      </c>
      <c r="S16" s="97"/>
      <c r="T16" s="79"/>
      <c r="U16" s="79" t="s">
        <v>137</v>
      </c>
      <c r="V16" s="118"/>
      <c r="Y16" s="116"/>
      <c r="Z16" s="37"/>
    </row>
    <row r="17" spans="1:31" s="76" customFormat="1" ht="18.75" customHeight="1" thickBot="1">
      <c r="A17" s="105">
        <v>13</v>
      </c>
      <c r="B17" s="102" t="s">
        <v>102</v>
      </c>
      <c r="C17" s="94" t="s">
        <v>138</v>
      </c>
      <c r="D17" s="91">
        <f t="shared" si="0"/>
        <v>4</v>
      </c>
      <c r="E17" s="92">
        <v>50</v>
      </c>
      <c r="F17" s="111">
        <v>20</v>
      </c>
      <c r="G17" s="92">
        <v>35</v>
      </c>
      <c r="H17" s="92"/>
      <c r="I17" s="92">
        <v>47</v>
      </c>
      <c r="J17" s="92"/>
      <c r="K17" s="92"/>
      <c r="L17" s="92"/>
      <c r="M17" s="92"/>
      <c r="N17" s="92"/>
      <c r="O17" s="94"/>
      <c r="P17" s="79"/>
      <c r="Q17" s="95">
        <f t="shared" si="3"/>
        <v>152</v>
      </c>
      <c r="R17" s="96">
        <f t="shared" si="4"/>
        <v>38</v>
      </c>
      <c r="S17" s="97"/>
      <c r="T17" s="79"/>
      <c r="U17" s="117"/>
      <c r="V17" s="118"/>
      <c r="Y17" s="116"/>
      <c r="Z17" s="14"/>
      <c r="AA17" s="79"/>
      <c r="AB17" s="125"/>
      <c r="AC17" s="125"/>
      <c r="AD17" s="125"/>
      <c r="AE17" s="101"/>
    </row>
    <row r="18" spans="1:31" s="76" customFormat="1" ht="18.75" customHeight="1" thickBot="1">
      <c r="A18" s="88">
        <v>14</v>
      </c>
      <c r="B18" s="102" t="s">
        <v>24</v>
      </c>
      <c r="C18" s="90" t="s">
        <v>52</v>
      </c>
      <c r="D18" s="91">
        <f t="shared" si="0"/>
        <v>8</v>
      </c>
      <c r="E18" s="107">
        <v>30</v>
      </c>
      <c r="F18" s="111">
        <v>24</v>
      </c>
      <c r="G18" s="107"/>
      <c r="H18" s="107">
        <v>39</v>
      </c>
      <c r="I18" s="107">
        <v>41</v>
      </c>
      <c r="J18" s="107">
        <v>29</v>
      </c>
      <c r="K18" s="107">
        <v>35</v>
      </c>
      <c r="L18" s="107"/>
      <c r="M18" s="107"/>
      <c r="N18" s="107">
        <v>37</v>
      </c>
      <c r="O18" s="109">
        <v>27</v>
      </c>
      <c r="P18" s="79"/>
      <c r="Q18" s="95">
        <f t="shared" si="3"/>
        <v>152</v>
      </c>
      <c r="R18" s="96">
        <f t="shared" si="4"/>
        <v>32.75</v>
      </c>
      <c r="S18" s="97"/>
      <c r="T18" s="79"/>
      <c r="U18" s="79"/>
      <c r="V18" s="81"/>
      <c r="Y18" s="116"/>
      <c r="Z18" s="117"/>
      <c r="AA18" s="101"/>
      <c r="AB18" s="79"/>
    </row>
    <row r="19" spans="1:31" s="76" customFormat="1" ht="18.75" customHeight="1" thickBot="1">
      <c r="A19" s="105">
        <v>15</v>
      </c>
      <c r="B19" s="102" t="s">
        <v>8</v>
      </c>
      <c r="C19" s="90" t="s">
        <v>17</v>
      </c>
      <c r="D19" s="91">
        <f t="shared" si="0"/>
        <v>8</v>
      </c>
      <c r="E19" s="92">
        <v>28</v>
      </c>
      <c r="F19" s="111">
        <v>20</v>
      </c>
      <c r="G19" s="92">
        <v>38</v>
      </c>
      <c r="H19" s="92">
        <v>35</v>
      </c>
      <c r="I19" s="92">
        <v>38</v>
      </c>
      <c r="J19" s="92">
        <v>39</v>
      </c>
      <c r="K19" s="92">
        <v>37</v>
      </c>
      <c r="L19" s="92"/>
      <c r="M19" s="92"/>
      <c r="N19" s="92"/>
      <c r="O19" s="94">
        <v>26</v>
      </c>
      <c r="P19" s="79"/>
      <c r="Q19" s="95">
        <f t="shared" si="3"/>
        <v>152</v>
      </c>
      <c r="R19" s="96">
        <f t="shared" si="4"/>
        <v>32.625</v>
      </c>
      <c r="S19" s="97"/>
      <c r="T19" s="117"/>
      <c r="V19" s="81"/>
      <c r="Y19" s="116"/>
      <c r="Z19" s="117"/>
      <c r="AA19" s="101"/>
      <c r="AB19" s="79"/>
    </row>
    <row r="20" spans="1:31" s="76" customFormat="1" ht="18.75" customHeight="1" thickBot="1">
      <c r="A20" s="88">
        <v>16</v>
      </c>
      <c r="B20" s="102" t="s">
        <v>65</v>
      </c>
      <c r="C20" s="90" t="s">
        <v>19</v>
      </c>
      <c r="D20" s="91">
        <f t="shared" si="0"/>
        <v>5</v>
      </c>
      <c r="E20" s="107">
        <v>20</v>
      </c>
      <c r="F20" s="24">
        <v>20</v>
      </c>
      <c r="G20" s="107"/>
      <c r="H20" s="107"/>
      <c r="I20" s="107">
        <v>40</v>
      </c>
      <c r="J20" s="107"/>
      <c r="K20" s="107"/>
      <c r="L20" s="107"/>
      <c r="M20" s="107"/>
      <c r="N20" s="107">
        <v>43</v>
      </c>
      <c r="O20" s="94">
        <v>40</v>
      </c>
      <c r="P20" s="119"/>
      <c r="Q20" s="95">
        <f t="shared" si="3"/>
        <v>143</v>
      </c>
      <c r="R20" s="96">
        <f t="shared" si="4"/>
        <v>32.6</v>
      </c>
      <c r="T20" s="79"/>
      <c r="U20" s="117"/>
      <c r="V20" s="118"/>
      <c r="Y20" s="116"/>
      <c r="Z20" s="117"/>
      <c r="AA20" s="101"/>
      <c r="AB20" s="79"/>
    </row>
    <row r="21" spans="1:31" s="76" customFormat="1" ht="18.75" customHeight="1" thickBot="1">
      <c r="A21" s="105">
        <v>17</v>
      </c>
      <c r="B21" s="102" t="s">
        <v>133</v>
      </c>
      <c r="C21" s="94"/>
      <c r="D21" s="91">
        <f t="shared" si="0"/>
        <v>5</v>
      </c>
      <c r="E21" s="92">
        <v>36</v>
      </c>
      <c r="F21" s="111">
        <v>29</v>
      </c>
      <c r="G21" s="92">
        <v>41</v>
      </c>
      <c r="H21" s="92"/>
      <c r="I21" s="92"/>
      <c r="J21" s="92">
        <v>34</v>
      </c>
      <c r="K21" s="92"/>
      <c r="L21" s="92"/>
      <c r="M21" s="92"/>
      <c r="N21" s="92"/>
      <c r="O21" s="94">
        <v>28</v>
      </c>
      <c r="P21" s="119"/>
      <c r="Q21" s="95">
        <f t="shared" si="3"/>
        <v>140</v>
      </c>
      <c r="R21" s="96">
        <f t="shared" si="4"/>
        <v>33.6</v>
      </c>
      <c r="S21" s="97"/>
      <c r="T21" s="79"/>
      <c r="U21" s="117"/>
      <c r="V21" s="81"/>
      <c r="Y21" s="116"/>
      <c r="Z21" s="117"/>
      <c r="AA21" s="101"/>
      <c r="AB21" s="79"/>
    </row>
    <row r="22" spans="1:31" s="76" customFormat="1" ht="18.75" customHeight="1" thickBot="1">
      <c r="A22" s="88">
        <v>18</v>
      </c>
      <c r="B22" s="102" t="s">
        <v>120</v>
      </c>
      <c r="C22" s="90" t="s">
        <v>22</v>
      </c>
      <c r="D22" s="91">
        <f t="shared" si="0"/>
        <v>4</v>
      </c>
      <c r="E22" s="92"/>
      <c r="F22" s="111"/>
      <c r="G22" s="92"/>
      <c r="H22" s="92">
        <v>28</v>
      </c>
      <c r="I22" s="92">
        <v>39</v>
      </c>
      <c r="J22" s="92"/>
      <c r="K22" s="92">
        <v>36</v>
      </c>
      <c r="L22" s="92"/>
      <c r="M22" s="92"/>
      <c r="N22" s="92"/>
      <c r="O22" s="94">
        <v>30</v>
      </c>
      <c r="P22" s="79"/>
      <c r="Q22" s="95">
        <f t="shared" si="3"/>
        <v>133</v>
      </c>
      <c r="R22" s="96">
        <f t="shared" si="4"/>
        <v>33.25</v>
      </c>
      <c r="S22" s="97"/>
      <c r="T22" s="79"/>
      <c r="U22" s="117"/>
      <c r="V22" s="81"/>
      <c r="W22" s="79"/>
      <c r="Y22" s="116"/>
      <c r="Z22" s="117"/>
      <c r="AA22" s="101"/>
      <c r="AB22" s="79"/>
    </row>
    <row r="23" spans="1:31" s="76" customFormat="1" ht="18.75" customHeight="1" thickBot="1">
      <c r="A23" s="105">
        <v>19</v>
      </c>
      <c r="B23" s="102" t="s">
        <v>42</v>
      </c>
      <c r="C23" s="94" t="s">
        <v>16</v>
      </c>
      <c r="D23" s="91">
        <f t="shared" si="0"/>
        <v>4</v>
      </c>
      <c r="E23" s="92"/>
      <c r="F23" s="111"/>
      <c r="G23" s="92">
        <v>39</v>
      </c>
      <c r="H23" s="92"/>
      <c r="I23" s="92"/>
      <c r="J23" s="92">
        <v>31</v>
      </c>
      <c r="K23" s="92"/>
      <c r="L23" s="92"/>
      <c r="M23" s="92"/>
      <c r="N23" s="92">
        <v>31</v>
      </c>
      <c r="O23" s="94">
        <v>32</v>
      </c>
      <c r="P23" s="79"/>
      <c r="Q23" s="95">
        <f t="shared" si="3"/>
        <v>133</v>
      </c>
      <c r="R23" s="96">
        <f t="shared" si="4"/>
        <v>33.25</v>
      </c>
      <c r="S23" s="97"/>
    </row>
    <row r="24" spans="1:31" s="76" customFormat="1" ht="18.75" customHeight="1" thickBot="1">
      <c r="A24" s="88">
        <v>20</v>
      </c>
      <c r="B24" s="102" t="s">
        <v>76</v>
      </c>
      <c r="C24" s="94"/>
      <c r="D24" s="91">
        <f t="shared" si="0"/>
        <v>4</v>
      </c>
      <c r="E24" s="92"/>
      <c r="F24" s="111"/>
      <c r="G24" s="92">
        <v>37</v>
      </c>
      <c r="H24" s="92">
        <v>36</v>
      </c>
      <c r="I24" s="92"/>
      <c r="J24" s="92">
        <v>23</v>
      </c>
      <c r="K24" s="92"/>
      <c r="L24" s="92"/>
      <c r="M24" s="92"/>
      <c r="N24" s="92">
        <v>36</v>
      </c>
      <c r="O24" s="94"/>
      <c r="P24" s="79"/>
      <c r="Q24" s="95">
        <f t="shared" si="3"/>
        <v>132</v>
      </c>
      <c r="R24" s="96">
        <f t="shared" si="4"/>
        <v>33</v>
      </c>
      <c r="S24" s="97"/>
      <c r="T24" s="79"/>
      <c r="U24" s="79"/>
      <c r="V24" s="81"/>
      <c r="W24" s="14"/>
      <c r="Y24" s="116"/>
      <c r="Z24" s="79"/>
      <c r="AA24" s="101"/>
      <c r="AB24" s="79"/>
    </row>
    <row r="25" spans="1:31" s="76" customFormat="1" ht="18.75" customHeight="1" thickBot="1">
      <c r="A25" s="105">
        <v>21</v>
      </c>
      <c r="B25" s="102" t="s">
        <v>64</v>
      </c>
      <c r="C25" s="94"/>
      <c r="D25" s="91">
        <f t="shared" si="0"/>
        <v>3</v>
      </c>
      <c r="E25" s="107"/>
      <c r="F25" s="111">
        <v>43</v>
      </c>
      <c r="G25" s="107"/>
      <c r="H25" s="107"/>
      <c r="I25" s="107"/>
      <c r="J25" s="107">
        <v>45</v>
      </c>
      <c r="K25" s="107"/>
      <c r="L25" s="107"/>
      <c r="M25" s="107"/>
      <c r="N25" s="107">
        <v>35</v>
      </c>
      <c r="O25" s="109"/>
      <c r="P25" s="79"/>
      <c r="Q25" s="95">
        <f>SUM(E25:O25)</f>
        <v>123</v>
      </c>
      <c r="R25" s="96">
        <f t="shared" si="4"/>
        <v>41</v>
      </c>
      <c r="S25" s="97"/>
      <c r="T25" s="79"/>
      <c r="U25" s="79"/>
      <c r="V25" s="81"/>
      <c r="W25" s="14"/>
      <c r="Y25" s="116"/>
      <c r="Z25" s="79"/>
      <c r="AA25" s="101"/>
      <c r="AB25" s="79"/>
    </row>
    <row r="26" spans="1:31" s="76" customFormat="1" ht="18.75" customHeight="1" thickBot="1">
      <c r="A26" s="88">
        <v>22</v>
      </c>
      <c r="B26" s="102" t="s">
        <v>43</v>
      </c>
      <c r="C26" s="90" t="s">
        <v>20</v>
      </c>
      <c r="D26" s="91">
        <f t="shared" si="0"/>
        <v>4</v>
      </c>
      <c r="E26" s="92">
        <v>32</v>
      </c>
      <c r="F26" s="111">
        <v>20</v>
      </c>
      <c r="G26" s="92"/>
      <c r="H26" s="92">
        <v>38</v>
      </c>
      <c r="I26" s="92"/>
      <c r="J26" s="92">
        <v>33</v>
      </c>
      <c r="K26" s="92"/>
      <c r="L26" s="92"/>
      <c r="M26" s="92"/>
      <c r="N26" s="92"/>
      <c r="O26" s="109"/>
      <c r="P26" s="79"/>
      <c r="Q26" s="95">
        <f>SUM(E26:O26)</f>
        <v>123</v>
      </c>
      <c r="R26" s="96">
        <f t="shared" si="4"/>
        <v>30.75</v>
      </c>
      <c r="S26" s="97"/>
      <c r="T26" s="79"/>
      <c r="U26" s="79"/>
      <c r="V26" s="81"/>
      <c r="W26" s="14"/>
      <c r="X26" s="79"/>
      <c r="Y26" s="116"/>
      <c r="Z26" s="79"/>
      <c r="AA26" s="101"/>
      <c r="AB26" s="79"/>
    </row>
    <row r="27" spans="1:31" s="76" customFormat="1" ht="18.75" customHeight="1" thickBot="1">
      <c r="A27" s="105">
        <v>23</v>
      </c>
      <c r="B27" s="102" t="s">
        <v>61</v>
      </c>
      <c r="C27" s="94" t="s">
        <v>88</v>
      </c>
      <c r="D27" s="91">
        <f t="shared" si="0"/>
        <v>8</v>
      </c>
      <c r="E27" s="103">
        <v>28</v>
      </c>
      <c r="F27" s="126">
        <v>20</v>
      </c>
      <c r="G27" s="103">
        <v>29</v>
      </c>
      <c r="H27" s="103">
        <v>20</v>
      </c>
      <c r="I27" s="103">
        <v>38</v>
      </c>
      <c r="J27" s="103">
        <v>26</v>
      </c>
      <c r="K27" s="103">
        <v>26</v>
      </c>
      <c r="L27" s="103"/>
      <c r="M27" s="103"/>
      <c r="N27" s="103">
        <v>23</v>
      </c>
      <c r="O27" s="94"/>
      <c r="P27" s="79"/>
      <c r="Q27" s="95">
        <f>LARGE(E28:O28,1)+LARGE(E28:O28,2)+LARGE(E28:O28,3)+LARGE(E28:O28,4)</f>
        <v>121</v>
      </c>
      <c r="R27" s="96">
        <f>SUM(E28:O28)/D28</f>
        <v>27.142857142857142</v>
      </c>
      <c r="S27" s="97"/>
      <c r="T27" s="79"/>
      <c r="U27" s="79"/>
      <c r="V27" s="81"/>
      <c r="W27" s="14"/>
      <c r="X27" s="79"/>
      <c r="Y27" s="116"/>
      <c r="Z27" s="79"/>
      <c r="AA27" s="101"/>
      <c r="AB27" s="79"/>
    </row>
    <row r="28" spans="1:31" s="76" customFormat="1" ht="18.75" customHeight="1" thickBot="1">
      <c r="A28" s="88">
        <v>24</v>
      </c>
      <c r="B28" s="102" t="s">
        <v>75</v>
      </c>
      <c r="C28" s="90" t="s">
        <v>23</v>
      </c>
      <c r="D28" s="91">
        <f t="shared" si="0"/>
        <v>7</v>
      </c>
      <c r="E28" s="127">
        <v>26</v>
      </c>
      <c r="F28" s="126">
        <v>20</v>
      </c>
      <c r="G28" s="127">
        <v>32</v>
      </c>
      <c r="H28" s="127">
        <v>29</v>
      </c>
      <c r="I28" s="127"/>
      <c r="J28" s="127">
        <v>32</v>
      </c>
      <c r="K28" s="127"/>
      <c r="L28" s="127"/>
      <c r="M28" s="127"/>
      <c r="N28" s="127">
        <v>28</v>
      </c>
      <c r="O28" s="94">
        <v>23</v>
      </c>
      <c r="P28" s="79"/>
      <c r="Q28" s="95">
        <f>LARGE(E27:O27,1)+LARGE(E27:O27,2)+LARGE(E27:O27,3)+LARGE(E27:O27,4)</f>
        <v>121</v>
      </c>
      <c r="R28" s="96">
        <f>SUM(E27:O27)/D27</f>
        <v>26.25</v>
      </c>
      <c r="S28" s="97"/>
      <c r="T28" s="79"/>
    </row>
    <row r="29" spans="1:31" s="76" customFormat="1" ht="18.75" customHeight="1" thickBot="1">
      <c r="A29" s="105">
        <v>25</v>
      </c>
      <c r="B29" s="102" t="s">
        <v>6</v>
      </c>
      <c r="C29" s="90" t="s">
        <v>20</v>
      </c>
      <c r="D29" s="91">
        <f t="shared" si="0"/>
        <v>3</v>
      </c>
      <c r="E29" s="92">
        <v>38</v>
      </c>
      <c r="F29" s="111">
        <v>36</v>
      </c>
      <c r="G29" s="92"/>
      <c r="H29" s="92">
        <v>45</v>
      </c>
      <c r="I29" s="92"/>
      <c r="J29" s="92"/>
      <c r="K29" s="92"/>
      <c r="L29" s="92"/>
      <c r="M29" s="92"/>
      <c r="N29" s="92"/>
      <c r="O29" s="94"/>
      <c r="P29" s="79"/>
      <c r="Q29" s="95">
        <f>SUM(E29:O29)</f>
        <v>119</v>
      </c>
      <c r="R29" s="96">
        <f>SUM(E29:O29)/D29</f>
        <v>39.666666666666664</v>
      </c>
      <c r="S29" s="97"/>
      <c r="T29" s="79"/>
      <c r="U29" s="128"/>
      <c r="V29" s="81"/>
      <c r="W29" s="14"/>
      <c r="X29" s="14"/>
      <c r="Y29" s="101"/>
      <c r="Z29" s="128"/>
      <c r="AA29" s="101"/>
      <c r="AB29" s="79"/>
    </row>
    <row r="30" spans="1:31" s="76" customFormat="1" ht="18.75" customHeight="1" thickBot="1">
      <c r="A30" s="88">
        <v>26</v>
      </c>
      <c r="B30" s="102" t="s">
        <v>139</v>
      </c>
      <c r="C30" s="94"/>
      <c r="D30" s="91">
        <f t="shared" si="0"/>
        <v>4</v>
      </c>
      <c r="E30" s="92"/>
      <c r="F30" s="111">
        <v>20</v>
      </c>
      <c r="G30" s="92">
        <v>34</v>
      </c>
      <c r="H30" s="92"/>
      <c r="I30" s="92"/>
      <c r="J30" s="92">
        <v>37</v>
      </c>
      <c r="K30" s="92"/>
      <c r="L30" s="92"/>
      <c r="M30" s="92"/>
      <c r="N30" s="92"/>
      <c r="O30" s="94">
        <v>24</v>
      </c>
      <c r="P30" s="119"/>
      <c r="Q30" s="95">
        <f>SUM(E30:O30)</f>
        <v>115</v>
      </c>
      <c r="R30" s="96">
        <f>SUM(E30:O30)/D30</f>
        <v>28.75</v>
      </c>
      <c r="S30" s="97"/>
      <c r="T30" s="79"/>
      <c r="U30" s="128"/>
      <c r="V30" s="81"/>
      <c r="W30" s="14"/>
      <c r="X30" s="14"/>
      <c r="Y30" s="101"/>
      <c r="Z30" s="128"/>
      <c r="AA30" s="101"/>
      <c r="AB30" s="79"/>
    </row>
    <row r="31" spans="1:31" s="76" customFormat="1" ht="18.75" customHeight="1" thickBot="1">
      <c r="A31" s="105">
        <v>27</v>
      </c>
      <c r="B31" s="102" t="s">
        <v>140</v>
      </c>
      <c r="C31" s="90" t="s">
        <v>20</v>
      </c>
      <c r="D31" s="91">
        <f t="shared" si="0"/>
        <v>4</v>
      </c>
      <c r="E31" s="103">
        <v>38</v>
      </c>
      <c r="F31" s="111">
        <v>20</v>
      </c>
      <c r="G31" s="103"/>
      <c r="H31" s="103">
        <v>31</v>
      </c>
      <c r="I31" s="103"/>
      <c r="J31" s="103">
        <v>24</v>
      </c>
      <c r="K31" s="103"/>
      <c r="L31" s="103"/>
      <c r="M31" s="103"/>
      <c r="N31" s="103"/>
      <c r="O31" s="94"/>
      <c r="P31" s="119"/>
      <c r="Q31" s="95">
        <f>SUM(E31:O31)</f>
        <v>113</v>
      </c>
      <c r="R31" s="96">
        <f>SUM(E31:O31)/D31</f>
        <v>28.25</v>
      </c>
      <c r="S31" s="97"/>
      <c r="T31" s="79"/>
      <c r="U31" s="128"/>
      <c r="V31" s="81"/>
      <c r="W31" s="14"/>
      <c r="X31" s="14"/>
      <c r="Y31" s="101"/>
      <c r="Z31" s="128"/>
      <c r="AA31" s="101"/>
      <c r="AB31" s="79"/>
    </row>
    <row r="32" spans="1:31" s="76" customFormat="1" ht="18.75" customHeight="1" thickBot="1">
      <c r="A32" s="88">
        <v>28</v>
      </c>
      <c r="B32" s="102" t="s">
        <v>11</v>
      </c>
      <c r="C32" s="90" t="s">
        <v>20</v>
      </c>
      <c r="D32" s="91">
        <f t="shared" si="0"/>
        <v>4</v>
      </c>
      <c r="E32" s="92">
        <v>32</v>
      </c>
      <c r="F32" s="111">
        <v>20</v>
      </c>
      <c r="G32" s="92"/>
      <c r="H32" s="92">
        <v>32</v>
      </c>
      <c r="I32" s="92"/>
      <c r="J32" s="92">
        <v>27</v>
      </c>
      <c r="K32" s="92"/>
      <c r="L32" s="92"/>
      <c r="M32" s="92"/>
      <c r="N32" s="92"/>
      <c r="O32" s="109"/>
      <c r="P32" s="119"/>
      <c r="Q32" s="95">
        <f>SUM(E32:O32)</f>
        <v>111</v>
      </c>
      <c r="R32" s="96">
        <f>SUM(E32:O32)/D32</f>
        <v>27.75</v>
      </c>
      <c r="S32" s="97"/>
      <c r="T32" s="79"/>
      <c r="U32" s="128"/>
      <c r="V32" s="81"/>
      <c r="W32" s="14"/>
      <c r="X32" s="14"/>
      <c r="Y32" s="101"/>
      <c r="Z32" s="128"/>
      <c r="AA32" s="101"/>
      <c r="AB32" s="79"/>
    </row>
    <row r="33" spans="1:28" s="76" customFormat="1" ht="18.75" customHeight="1" thickBot="1">
      <c r="A33" s="105">
        <v>29</v>
      </c>
      <c r="B33" s="102" t="s">
        <v>74</v>
      </c>
      <c r="C33" s="94"/>
      <c r="D33" s="91">
        <f t="shared" si="0"/>
        <v>8</v>
      </c>
      <c r="E33" s="92">
        <v>20</v>
      </c>
      <c r="F33" s="111">
        <v>20</v>
      </c>
      <c r="G33" s="92"/>
      <c r="H33" s="92">
        <v>23</v>
      </c>
      <c r="I33" s="92">
        <v>34</v>
      </c>
      <c r="J33" s="92">
        <v>22</v>
      </c>
      <c r="K33" s="92">
        <v>21</v>
      </c>
      <c r="L33" s="92"/>
      <c r="M33" s="92"/>
      <c r="N33" s="92">
        <v>26</v>
      </c>
      <c r="O33" s="94">
        <v>20</v>
      </c>
      <c r="P33" s="119"/>
      <c r="Q33" s="95">
        <f>LARGE(E33:O33,1)+LARGE(E33:O33,2)+LARGE(E33:O33,3)+LARGE(E33:O33,4)</f>
        <v>105</v>
      </c>
      <c r="R33" s="96">
        <f>SUM(E33:O33)/D33</f>
        <v>23.25</v>
      </c>
      <c r="S33" s="97"/>
      <c r="T33" s="79"/>
      <c r="U33" s="128"/>
      <c r="V33" s="81"/>
      <c r="W33" s="14"/>
      <c r="X33" s="14"/>
      <c r="Y33" s="101"/>
      <c r="Z33" s="128"/>
      <c r="AA33" s="101"/>
      <c r="AB33" s="79"/>
    </row>
    <row r="34" spans="1:28" s="76" customFormat="1" ht="18.75" customHeight="1" thickBot="1">
      <c r="A34" s="88">
        <v>30</v>
      </c>
      <c r="B34" s="102" t="s">
        <v>134</v>
      </c>
      <c r="C34" s="90"/>
      <c r="D34" s="91">
        <f t="shared" si="0"/>
        <v>3</v>
      </c>
      <c r="E34" s="92">
        <v>36</v>
      </c>
      <c r="F34" s="111">
        <v>26</v>
      </c>
      <c r="G34" s="92"/>
      <c r="H34" s="92"/>
      <c r="I34" s="92"/>
      <c r="J34" s="92"/>
      <c r="K34" s="92"/>
      <c r="L34" s="92"/>
      <c r="M34" s="92"/>
      <c r="N34" s="92"/>
      <c r="O34" s="94">
        <v>36</v>
      </c>
      <c r="P34" s="119"/>
      <c r="Q34" s="95">
        <f>LARGE(E35:O35,1)+LARGE(E35:O35,2)+LARGE(E35:O35,3)+LARGE(E35:O35,4)</f>
        <v>98</v>
      </c>
      <c r="R34" s="96">
        <f>SUM(E35:O35)/D35</f>
        <v>23.6</v>
      </c>
      <c r="S34" s="97"/>
    </row>
    <row r="35" spans="1:28" s="76" customFormat="1" ht="18.75" customHeight="1" thickBot="1">
      <c r="A35" s="105">
        <v>31</v>
      </c>
      <c r="B35" s="102" t="s">
        <v>124</v>
      </c>
      <c r="C35" s="94" t="s">
        <v>88</v>
      </c>
      <c r="D35" s="91">
        <f t="shared" si="0"/>
        <v>5</v>
      </c>
      <c r="E35" s="107">
        <v>20</v>
      </c>
      <c r="F35" s="111">
        <v>20</v>
      </c>
      <c r="G35" s="107">
        <v>30</v>
      </c>
      <c r="H35" s="107">
        <v>20</v>
      </c>
      <c r="I35" s="107"/>
      <c r="J35" s="107"/>
      <c r="K35" s="107">
        <v>28</v>
      </c>
      <c r="L35" s="107"/>
      <c r="M35" s="107"/>
      <c r="N35" s="107"/>
      <c r="O35" s="109"/>
      <c r="P35" s="119"/>
      <c r="Q35" s="95">
        <f>SUM(E34:O34)</f>
        <v>98</v>
      </c>
      <c r="R35" s="96">
        <f>SUM(E34:O34)/D34</f>
        <v>32.666666666666664</v>
      </c>
      <c r="S35" s="97"/>
      <c r="T35" s="79"/>
      <c r="U35" s="128"/>
      <c r="V35" s="81"/>
      <c r="W35" s="14"/>
      <c r="X35" s="14"/>
      <c r="Y35" s="101"/>
      <c r="Z35" s="128"/>
      <c r="AA35" s="101"/>
      <c r="AB35" s="79"/>
    </row>
    <row r="36" spans="1:28" s="76" customFormat="1" ht="18.75" customHeight="1" thickBot="1">
      <c r="A36" s="88">
        <v>32</v>
      </c>
      <c r="B36" s="102" t="s">
        <v>141</v>
      </c>
      <c r="C36" s="90" t="s">
        <v>73</v>
      </c>
      <c r="D36" s="91">
        <f t="shared" si="0"/>
        <v>2</v>
      </c>
      <c r="E36" s="127"/>
      <c r="F36" s="126"/>
      <c r="G36" s="127"/>
      <c r="H36" s="127"/>
      <c r="I36" s="127"/>
      <c r="J36" s="127"/>
      <c r="K36" s="127"/>
      <c r="L36" s="127">
        <v>47</v>
      </c>
      <c r="M36" s="127">
        <v>50</v>
      </c>
      <c r="N36" s="127"/>
      <c r="O36" s="94"/>
      <c r="P36" s="119"/>
      <c r="Q36" s="95">
        <f t="shared" ref="Q36:Q99" si="5">SUM(E36:O36)</f>
        <v>97</v>
      </c>
      <c r="R36" s="96">
        <f t="shared" ref="R36:R45" si="6">SUM(E36:O36)/D36</f>
        <v>48.5</v>
      </c>
      <c r="S36" s="97"/>
      <c r="T36" s="79"/>
      <c r="U36" s="128"/>
      <c r="V36" s="81"/>
      <c r="W36" s="14"/>
      <c r="X36" s="14"/>
      <c r="Y36" s="101"/>
      <c r="Z36" s="128"/>
      <c r="AA36" s="101"/>
      <c r="AB36" s="79"/>
    </row>
    <row r="37" spans="1:28" s="76" customFormat="1" ht="18.75" customHeight="1" thickBot="1">
      <c r="A37" s="105">
        <v>33</v>
      </c>
      <c r="B37" s="102" t="s">
        <v>85</v>
      </c>
      <c r="C37" s="90" t="s">
        <v>23</v>
      </c>
      <c r="D37" s="91">
        <f t="shared" si="0"/>
        <v>4</v>
      </c>
      <c r="E37" s="127">
        <v>26</v>
      </c>
      <c r="F37" s="126">
        <v>20</v>
      </c>
      <c r="G37" s="127"/>
      <c r="H37" s="127"/>
      <c r="I37" s="127"/>
      <c r="J37" s="127"/>
      <c r="K37" s="127">
        <v>27</v>
      </c>
      <c r="L37" s="127"/>
      <c r="M37" s="127"/>
      <c r="N37" s="127">
        <v>24</v>
      </c>
      <c r="O37" s="94"/>
      <c r="P37" s="119"/>
      <c r="Q37" s="95">
        <f t="shared" si="5"/>
        <v>97</v>
      </c>
      <c r="R37" s="96">
        <f t="shared" si="6"/>
        <v>24.25</v>
      </c>
      <c r="S37" s="97"/>
      <c r="T37" s="79"/>
      <c r="U37" s="128"/>
      <c r="V37" s="81"/>
      <c r="W37" s="14"/>
      <c r="X37" s="14"/>
      <c r="Y37" s="101"/>
      <c r="Z37" s="128"/>
      <c r="AA37" s="101"/>
      <c r="AB37" s="79"/>
    </row>
    <row r="38" spans="1:28" s="76" customFormat="1" ht="18.75" customHeight="1" thickBot="1">
      <c r="A38" s="88">
        <v>34</v>
      </c>
      <c r="B38" s="102" t="s">
        <v>18</v>
      </c>
      <c r="C38" s="90" t="s">
        <v>17</v>
      </c>
      <c r="D38" s="91">
        <f t="shared" si="0"/>
        <v>2</v>
      </c>
      <c r="E38" s="129"/>
      <c r="F38" s="24"/>
      <c r="G38" s="130">
        <v>50</v>
      </c>
      <c r="H38" s="129"/>
      <c r="I38" s="131"/>
      <c r="J38" s="129">
        <v>43</v>
      </c>
      <c r="K38" s="131"/>
      <c r="L38" s="131"/>
      <c r="M38" s="131"/>
      <c r="N38" s="129"/>
      <c r="O38" s="132"/>
      <c r="P38" s="119"/>
      <c r="Q38" s="95">
        <f t="shared" si="5"/>
        <v>93</v>
      </c>
      <c r="R38" s="96">
        <f t="shared" si="6"/>
        <v>46.5</v>
      </c>
      <c r="S38" s="97"/>
      <c r="T38" s="79"/>
      <c r="U38" s="128"/>
      <c r="V38" s="81"/>
      <c r="W38" s="14"/>
      <c r="X38" s="14"/>
      <c r="Y38" s="101"/>
      <c r="Z38" s="128"/>
      <c r="AA38" s="101"/>
      <c r="AB38" s="79"/>
    </row>
    <row r="39" spans="1:28" s="76" customFormat="1" ht="18.75" customHeight="1" thickBot="1">
      <c r="A39" s="105">
        <v>35</v>
      </c>
      <c r="B39" s="102" t="s">
        <v>142</v>
      </c>
      <c r="C39" s="90" t="s">
        <v>73</v>
      </c>
      <c r="D39" s="91">
        <f t="shared" si="0"/>
        <v>2</v>
      </c>
      <c r="E39" s="127"/>
      <c r="F39" s="126"/>
      <c r="G39" s="127"/>
      <c r="H39" s="127"/>
      <c r="I39" s="127"/>
      <c r="J39" s="127"/>
      <c r="K39" s="127"/>
      <c r="L39" s="127">
        <v>47</v>
      </c>
      <c r="M39" s="127">
        <v>45</v>
      </c>
      <c r="N39" s="127"/>
      <c r="O39" s="94"/>
      <c r="P39" s="119"/>
      <c r="Q39" s="95">
        <f t="shared" si="5"/>
        <v>92</v>
      </c>
      <c r="R39" s="96">
        <f t="shared" si="6"/>
        <v>46</v>
      </c>
      <c r="S39" s="97"/>
      <c r="T39" s="79"/>
      <c r="U39" s="128"/>
      <c r="V39" s="81"/>
      <c r="W39" s="14"/>
      <c r="X39" s="14"/>
      <c r="Y39" s="101"/>
      <c r="Z39" s="128"/>
      <c r="AA39" s="101"/>
      <c r="AB39" s="79"/>
    </row>
    <row r="40" spans="1:28" s="76" customFormat="1" ht="18.75" customHeight="1" thickBot="1">
      <c r="A40" s="88">
        <v>35</v>
      </c>
      <c r="B40" s="102" t="s">
        <v>143</v>
      </c>
      <c r="C40" s="90" t="s">
        <v>73</v>
      </c>
      <c r="D40" s="91">
        <f t="shared" si="0"/>
        <v>2</v>
      </c>
      <c r="E40" s="127"/>
      <c r="F40" s="126"/>
      <c r="G40" s="127"/>
      <c r="H40" s="127"/>
      <c r="I40" s="127"/>
      <c r="J40" s="127"/>
      <c r="K40" s="127"/>
      <c r="L40" s="127">
        <v>45</v>
      </c>
      <c r="M40" s="127">
        <v>47</v>
      </c>
      <c r="N40" s="127"/>
      <c r="O40" s="94"/>
      <c r="P40" s="119"/>
      <c r="Q40" s="95">
        <f t="shared" si="5"/>
        <v>92</v>
      </c>
      <c r="R40" s="96">
        <f t="shared" si="6"/>
        <v>46</v>
      </c>
      <c r="S40" s="97"/>
      <c r="T40" s="79"/>
      <c r="U40" s="128"/>
      <c r="V40" s="81"/>
      <c r="W40" s="14"/>
      <c r="X40" s="14"/>
      <c r="Y40" s="101"/>
      <c r="Z40" s="128"/>
      <c r="AA40" s="101"/>
      <c r="AB40" s="79"/>
    </row>
    <row r="41" spans="1:28" s="76" customFormat="1" ht="18.75" customHeight="1" thickBot="1">
      <c r="A41" s="105">
        <v>37</v>
      </c>
      <c r="B41" s="102" t="s">
        <v>144</v>
      </c>
      <c r="C41" s="90" t="s">
        <v>73</v>
      </c>
      <c r="D41" s="91">
        <f t="shared" si="0"/>
        <v>2</v>
      </c>
      <c r="E41" s="127"/>
      <c r="F41" s="126"/>
      <c r="G41" s="127"/>
      <c r="H41" s="127"/>
      <c r="I41" s="127"/>
      <c r="J41" s="127"/>
      <c r="K41" s="127"/>
      <c r="L41" s="127">
        <v>50</v>
      </c>
      <c r="M41" s="127">
        <v>41</v>
      </c>
      <c r="N41" s="127"/>
      <c r="O41" s="94"/>
      <c r="P41" s="119"/>
      <c r="Q41" s="95">
        <f t="shared" si="5"/>
        <v>91</v>
      </c>
      <c r="R41" s="96">
        <f t="shared" si="6"/>
        <v>45.5</v>
      </c>
      <c r="S41" s="97"/>
      <c r="T41" s="79"/>
      <c r="U41" s="128"/>
      <c r="V41" s="81"/>
      <c r="W41" s="14"/>
      <c r="X41" s="14"/>
      <c r="Y41" s="101"/>
      <c r="Z41" s="128"/>
      <c r="AA41" s="101"/>
      <c r="AB41" s="79"/>
    </row>
    <row r="42" spans="1:28" s="76" customFormat="1" ht="18.75" customHeight="1" thickBot="1">
      <c r="A42" s="88">
        <v>38</v>
      </c>
      <c r="B42" s="102" t="s">
        <v>145</v>
      </c>
      <c r="C42" s="90"/>
      <c r="D42" s="91">
        <f t="shared" si="0"/>
        <v>3</v>
      </c>
      <c r="E42" s="103"/>
      <c r="F42" s="111"/>
      <c r="G42" s="103"/>
      <c r="H42" s="103"/>
      <c r="I42" s="103"/>
      <c r="J42" s="103">
        <v>30</v>
      </c>
      <c r="K42" s="103">
        <v>30</v>
      </c>
      <c r="L42" s="103"/>
      <c r="M42" s="103"/>
      <c r="N42" s="103"/>
      <c r="O42" s="94">
        <v>29</v>
      </c>
      <c r="P42" s="119"/>
      <c r="Q42" s="95">
        <f t="shared" si="5"/>
        <v>89</v>
      </c>
      <c r="R42" s="96">
        <f t="shared" si="6"/>
        <v>29.666666666666668</v>
      </c>
      <c r="S42" s="97"/>
      <c r="T42" s="79"/>
      <c r="U42" s="128"/>
      <c r="V42" s="81"/>
      <c r="W42" s="14"/>
      <c r="X42" s="14"/>
      <c r="Y42" s="101"/>
      <c r="Z42" s="128"/>
      <c r="AA42" s="101"/>
      <c r="AB42" s="79"/>
    </row>
    <row r="43" spans="1:28" s="76" customFormat="1" ht="18.75" customHeight="1" thickBot="1">
      <c r="A43" s="105">
        <v>39</v>
      </c>
      <c r="B43" s="102" t="s">
        <v>146</v>
      </c>
      <c r="C43" s="90" t="s">
        <v>73</v>
      </c>
      <c r="D43" s="91">
        <f t="shared" si="0"/>
        <v>2</v>
      </c>
      <c r="E43" s="127"/>
      <c r="F43" s="126"/>
      <c r="G43" s="127"/>
      <c r="H43" s="127"/>
      <c r="I43" s="127"/>
      <c r="J43" s="127"/>
      <c r="K43" s="127"/>
      <c r="L43" s="127">
        <v>45</v>
      </c>
      <c r="M43" s="127">
        <v>40</v>
      </c>
      <c r="N43" s="127"/>
      <c r="O43" s="94"/>
      <c r="P43" s="119"/>
      <c r="Q43" s="95">
        <f t="shared" si="5"/>
        <v>85</v>
      </c>
      <c r="R43" s="96">
        <f t="shared" si="6"/>
        <v>42.5</v>
      </c>
      <c r="S43" s="97"/>
      <c r="T43" s="79"/>
      <c r="U43" s="128"/>
      <c r="V43" s="81"/>
      <c r="W43" s="14"/>
      <c r="X43" s="14"/>
      <c r="Y43" s="101"/>
      <c r="Z43" s="128"/>
      <c r="AA43" s="101"/>
      <c r="AB43" s="79"/>
    </row>
    <row r="44" spans="1:28" s="76" customFormat="1" ht="18.75" customHeight="1" thickBot="1">
      <c r="A44" s="88">
        <v>40</v>
      </c>
      <c r="B44" s="102" t="s">
        <v>147</v>
      </c>
      <c r="C44" s="90" t="s">
        <v>73</v>
      </c>
      <c r="D44" s="91">
        <f t="shared" si="0"/>
        <v>2</v>
      </c>
      <c r="E44" s="127"/>
      <c r="F44" s="126"/>
      <c r="G44" s="127"/>
      <c r="H44" s="127"/>
      <c r="I44" s="127"/>
      <c r="J44" s="127"/>
      <c r="K44" s="127"/>
      <c r="L44" s="127">
        <v>41</v>
      </c>
      <c r="M44" s="127">
        <v>43</v>
      </c>
      <c r="N44" s="127"/>
      <c r="O44" s="94"/>
      <c r="P44" s="119"/>
      <c r="Q44" s="95">
        <f t="shared" si="5"/>
        <v>84</v>
      </c>
      <c r="R44" s="96">
        <f t="shared" si="6"/>
        <v>42</v>
      </c>
      <c r="S44" s="97"/>
      <c r="T44" s="79"/>
      <c r="U44" s="128"/>
      <c r="V44" s="81"/>
      <c r="W44" s="14"/>
      <c r="X44" s="14"/>
      <c r="Y44" s="101"/>
      <c r="Z44" s="128"/>
      <c r="AA44" s="101"/>
      <c r="AB44" s="79"/>
    </row>
    <row r="45" spans="1:28" s="76" customFormat="1" ht="18.75" customHeight="1" thickBot="1">
      <c r="A45" s="105">
        <v>41</v>
      </c>
      <c r="B45" s="102" t="s">
        <v>148</v>
      </c>
      <c r="C45" s="90" t="s">
        <v>73</v>
      </c>
      <c r="D45" s="91">
        <f t="shared" si="0"/>
        <v>2</v>
      </c>
      <c r="E45" s="127"/>
      <c r="F45" s="126"/>
      <c r="G45" s="127"/>
      <c r="H45" s="127"/>
      <c r="I45" s="127"/>
      <c r="J45" s="127"/>
      <c r="K45" s="127"/>
      <c r="L45" s="127">
        <v>43</v>
      </c>
      <c r="M45" s="127">
        <v>39</v>
      </c>
      <c r="N45" s="127"/>
      <c r="O45" s="94"/>
      <c r="P45" s="119"/>
      <c r="Q45" s="95">
        <f t="shared" si="5"/>
        <v>82</v>
      </c>
      <c r="R45" s="96">
        <f t="shared" si="6"/>
        <v>41</v>
      </c>
      <c r="S45" s="97"/>
      <c r="T45" s="79"/>
      <c r="U45" s="128"/>
      <c r="V45" s="81"/>
      <c r="W45" s="14"/>
      <c r="X45" s="14"/>
      <c r="Y45" s="101"/>
      <c r="Z45" s="128"/>
      <c r="AA45" s="101"/>
      <c r="AB45" s="79"/>
    </row>
    <row r="46" spans="1:28" s="76" customFormat="1" ht="18.75" customHeight="1" thickBot="1">
      <c r="A46" s="88">
        <v>42</v>
      </c>
      <c r="B46" s="102" t="s">
        <v>149</v>
      </c>
      <c r="C46" s="90" t="s">
        <v>73</v>
      </c>
      <c r="D46" s="91">
        <f t="shared" si="0"/>
        <v>2</v>
      </c>
      <c r="E46" s="127"/>
      <c r="F46" s="126"/>
      <c r="G46" s="127"/>
      <c r="H46" s="127"/>
      <c r="I46" s="127"/>
      <c r="J46" s="127"/>
      <c r="K46" s="127"/>
      <c r="L46" s="127">
        <v>43</v>
      </c>
      <c r="M46" s="127">
        <v>37</v>
      </c>
      <c r="N46" s="127"/>
      <c r="O46" s="94"/>
      <c r="P46" s="79"/>
      <c r="Q46" s="95">
        <f t="shared" si="5"/>
        <v>80</v>
      </c>
      <c r="R46" s="96">
        <f>SUM(E47:O47)/D47</f>
        <v>40</v>
      </c>
      <c r="S46" s="97"/>
    </row>
    <row r="47" spans="1:28" s="76" customFormat="1" ht="18.75" customHeight="1" thickBot="1">
      <c r="A47" s="105">
        <v>43</v>
      </c>
      <c r="B47" s="102" t="s">
        <v>150</v>
      </c>
      <c r="C47" s="90" t="s">
        <v>21</v>
      </c>
      <c r="D47" s="91">
        <f t="shared" si="0"/>
        <v>2</v>
      </c>
      <c r="E47" s="103">
        <v>39</v>
      </c>
      <c r="F47" s="111">
        <v>41</v>
      </c>
      <c r="G47" s="103"/>
      <c r="H47" s="103"/>
      <c r="I47" s="103"/>
      <c r="J47" s="103"/>
      <c r="K47" s="103"/>
      <c r="L47" s="103"/>
      <c r="M47" s="103"/>
      <c r="N47" s="103"/>
      <c r="O47" s="94"/>
      <c r="Q47" s="95">
        <f t="shared" si="5"/>
        <v>80</v>
      </c>
      <c r="R47" s="96">
        <f>SUM(E46:O46)/D46</f>
        <v>40</v>
      </c>
      <c r="T47" s="79"/>
      <c r="U47" s="79"/>
      <c r="V47" s="81"/>
      <c r="W47" s="14"/>
      <c r="X47" s="14"/>
      <c r="Y47" s="101"/>
      <c r="Z47" s="117"/>
      <c r="AA47" s="101"/>
      <c r="AB47" s="79"/>
    </row>
    <row r="48" spans="1:28" s="76" customFormat="1" ht="18.75" customHeight="1" thickBot="1">
      <c r="A48" s="88">
        <v>44</v>
      </c>
      <c r="B48" s="102" t="s">
        <v>151</v>
      </c>
      <c r="C48" s="90" t="s">
        <v>73</v>
      </c>
      <c r="D48" s="91">
        <f t="shared" si="0"/>
        <v>2</v>
      </c>
      <c r="E48" s="127"/>
      <c r="F48" s="126"/>
      <c r="G48" s="127"/>
      <c r="H48" s="127"/>
      <c r="I48" s="127"/>
      <c r="J48" s="127"/>
      <c r="K48" s="127"/>
      <c r="L48" s="127">
        <v>41</v>
      </c>
      <c r="M48" s="127">
        <v>36</v>
      </c>
      <c r="N48" s="127"/>
      <c r="O48" s="94"/>
      <c r="P48" s="79"/>
      <c r="Q48" s="95">
        <f t="shared" si="5"/>
        <v>77</v>
      </c>
      <c r="R48" s="96">
        <f t="shared" ref="R48:R111" si="7">SUM(E48:O48)/D48</f>
        <v>38.5</v>
      </c>
      <c r="T48" s="79"/>
      <c r="U48" s="79"/>
      <c r="V48" s="81"/>
      <c r="W48" s="14"/>
      <c r="X48" s="14"/>
      <c r="Y48" s="101"/>
      <c r="Z48" s="117"/>
      <c r="AA48" s="101"/>
      <c r="AB48" s="79"/>
    </row>
    <row r="49" spans="1:31" s="76" customFormat="1" ht="18.75" customHeight="1" thickBot="1">
      <c r="A49" s="105">
        <v>45</v>
      </c>
      <c r="B49" s="102" t="s">
        <v>152</v>
      </c>
      <c r="C49" s="90" t="s">
        <v>73</v>
      </c>
      <c r="D49" s="91">
        <f t="shared" si="0"/>
        <v>2</v>
      </c>
      <c r="E49" s="127"/>
      <c r="F49" s="126"/>
      <c r="G49" s="127"/>
      <c r="H49" s="127"/>
      <c r="I49" s="127"/>
      <c r="J49" s="127"/>
      <c r="K49" s="127"/>
      <c r="L49" s="127">
        <v>39</v>
      </c>
      <c r="M49" s="127">
        <v>38</v>
      </c>
      <c r="N49" s="127"/>
      <c r="O49" s="94"/>
      <c r="P49" s="79"/>
      <c r="Q49" s="95">
        <f t="shared" si="5"/>
        <v>77</v>
      </c>
      <c r="R49" s="96">
        <f t="shared" si="7"/>
        <v>38.5</v>
      </c>
      <c r="T49" s="79"/>
      <c r="U49" s="79"/>
      <c r="V49" s="81"/>
      <c r="W49" s="14"/>
      <c r="X49" s="14"/>
      <c r="Y49" s="101"/>
      <c r="Z49" s="117"/>
      <c r="AA49" s="101"/>
      <c r="AB49" s="79"/>
    </row>
    <row r="50" spans="1:31" s="76" customFormat="1" ht="18.75" customHeight="1" thickBot="1">
      <c r="A50" s="88">
        <v>46</v>
      </c>
      <c r="B50" s="102" t="s">
        <v>121</v>
      </c>
      <c r="C50" s="90" t="s">
        <v>52</v>
      </c>
      <c r="D50" s="91">
        <f t="shared" si="0"/>
        <v>2</v>
      </c>
      <c r="E50" s="107">
        <v>40</v>
      </c>
      <c r="F50" s="24">
        <v>32</v>
      </c>
      <c r="G50" s="107"/>
      <c r="H50" s="107"/>
      <c r="I50" s="107"/>
      <c r="J50" s="107"/>
      <c r="K50" s="107"/>
      <c r="L50" s="107"/>
      <c r="M50" s="107"/>
      <c r="N50" s="107"/>
      <c r="O50" s="109"/>
      <c r="P50" s="79"/>
      <c r="Q50" s="95">
        <f t="shared" si="5"/>
        <v>72</v>
      </c>
      <c r="R50" s="96">
        <f t="shared" si="7"/>
        <v>36</v>
      </c>
      <c r="T50" s="79"/>
      <c r="U50" s="79"/>
      <c r="V50" s="81"/>
      <c r="W50" s="14"/>
      <c r="X50" s="14"/>
      <c r="Y50" s="101"/>
      <c r="Z50" s="117"/>
      <c r="AA50" s="101"/>
      <c r="AB50" s="79"/>
    </row>
    <row r="51" spans="1:31" s="76" customFormat="1" ht="18.75" customHeight="1" thickBot="1">
      <c r="A51" s="105">
        <v>47</v>
      </c>
      <c r="B51" s="102" t="s">
        <v>153</v>
      </c>
      <c r="C51" s="94" t="s">
        <v>40</v>
      </c>
      <c r="D51" s="91">
        <f t="shared" si="0"/>
        <v>2</v>
      </c>
      <c r="E51" s="92">
        <v>37</v>
      </c>
      <c r="F51" s="111">
        <v>33</v>
      </c>
      <c r="G51" s="92"/>
      <c r="H51" s="92"/>
      <c r="I51" s="92"/>
      <c r="J51" s="92"/>
      <c r="K51" s="92"/>
      <c r="L51" s="92"/>
      <c r="M51" s="92"/>
      <c r="N51" s="92"/>
      <c r="O51" s="94"/>
      <c r="P51" s="79"/>
      <c r="Q51" s="95">
        <f t="shared" si="5"/>
        <v>70</v>
      </c>
      <c r="R51" s="96">
        <f t="shared" si="7"/>
        <v>35</v>
      </c>
      <c r="T51" s="79"/>
      <c r="U51" s="79"/>
      <c r="V51" s="81"/>
      <c r="W51" s="14"/>
      <c r="X51" s="14"/>
      <c r="Y51" s="101"/>
      <c r="Z51" s="117"/>
      <c r="AA51" s="101"/>
      <c r="AB51" s="79"/>
    </row>
    <row r="52" spans="1:31" s="76" customFormat="1" ht="18.75" customHeight="1" thickBot="1">
      <c r="A52" s="88">
        <v>48</v>
      </c>
      <c r="B52" s="102" t="s">
        <v>83</v>
      </c>
      <c r="C52" s="94" t="s">
        <v>15</v>
      </c>
      <c r="D52" s="91">
        <f t="shared" si="0"/>
        <v>2</v>
      </c>
      <c r="E52" s="92"/>
      <c r="F52" s="111"/>
      <c r="G52" s="92"/>
      <c r="H52" s="92"/>
      <c r="I52" s="92">
        <v>36</v>
      </c>
      <c r="J52" s="92"/>
      <c r="K52" s="92"/>
      <c r="L52" s="92"/>
      <c r="M52" s="92"/>
      <c r="N52" s="92">
        <v>33</v>
      </c>
      <c r="O52" s="94"/>
      <c r="P52" s="79"/>
      <c r="Q52" s="95">
        <f t="shared" si="5"/>
        <v>69</v>
      </c>
      <c r="R52" s="96">
        <f t="shared" si="7"/>
        <v>34.5</v>
      </c>
      <c r="T52" s="79"/>
      <c r="U52" s="79"/>
      <c r="V52" s="81"/>
      <c r="W52" s="14"/>
      <c r="X52" s="14"/>
      <c r="Y52" s="101"/>
      <c r="Z52" s="117"/>
      <c r="AA52" s="101"/>
      <c r="AB52" s="79"/>
    </row>
    <row r="53" spans="1:31" s="76" customFormat="1" ht="18.75" customHeight="1" thickBot="1">
      <c r="A53" s="105">
        <v>49</v>
      </c>
      <c r="B53" s="102" t="s">
        <v>154</v>
      </c>
      <c r="C53" s="90"/>
      <c r="D53" s="91">
        <f t="shared" si="0"/>
        <v>2</v>
      </c>
      <c r="E53" s="92">
        <v>35</v>
      </c>
      <c r="F53" s="111">
        <v>31</v>
      </c>
      <c r="G53" s="92"/>
      <c r="H53" s="92"/>
      <c r="I53" s="92"/>
      <c r="J53" s="92"/>
      <c r="K53" s="92"/>
      <c r="L53" s="92"/>
      <c r="M53" s="92"/>
      <c r="N53" s="92"/>
      <c r="O53" s="109"/>
      <c r="P53" s="79"/>
      <c r="Q53" s="95">
        <f t="shared" si="5"/>
        <v>66</v>
      </c>
      <c r="R53" s="96">
        <f t="shared" si="7"/>
        <v>33</v>
      </c>
      <c r="S53" s="97"/>
      <c r="T53" s="79"/>
      <c r="U53" s="79"/>
      <c r="V53" s="81"/>
      <c r="W53" s="14"/>
      <c r="X53" s="14"/>
      <c r="Y53" s="133"/>
      <c r="Z53" s="117"/>
      <c r="AA53" s="101"/>
      <c r="AB53" s="125"/>
      <c r="AC53" s="125"/>
      <c r="AD53" s="125"/>
      <c r="AE53" s="101"/>
    </row>
    <row r="54" spans="1:31" s="76" customFormat="1" ht="18.75" customHeight="1" thickBot="1">
      <c r="A54" s="88">
        <v>50</v>
      </c>
      <c r="B54" s="102" t="s">
        <v>155</v>
      </c>
      <c r="C54" s="90" t="s">
        <v>15</v>
      </c>
      <c r="D54" s="91">
        <f t="shared" si="0"/>
        <v>2</v>
      </c>
      <c r="E54" s="103"/>
      <c r="F54" s="111">
        <v>20</v>
      </c>
      <c r="G54" s="103"/>
      <c r="H54" s="103"/>
      <c r="I54" s="103">
        <v>45</v>
      </c>
      <c r="J54" s="103"/>
      <c r="K54" s="103"/>
      <c r="L54" s="103"/>
      <c r="M54" s="103"/>
      <c r="N54" s="103"/>
      <c r="O54" s="94"/>
      <c r="P54" s="119"/>
      <c r="Q54" s="95">
        <f t="shared" si="5"/>
        <v>65</v>
      </c>
      <c r="R54" s="96">
        <f t="shared" si="7"/>
        <v>32.5</v>
      </c>
      <c r="T54" s="79"/>
      <c r="U54" s="79"/>
      <c r="V54" s="81"/>
      <c r="W54" s="14"/>
      <c r="X54" s="14"/>
      <c r="Y54" s="133"/>
      <c r="Z54" s="117"/>
      <c r="AA54" s="101"/>
      <c r="AB54" s="79"/>
    </row>
    <row r="55" spans="1:31" s="76" customFormat="1" ht="18.75" customHeight="1" thickBot="1">
      <c r="A55" s="105">
        <v>51</v>
      </c>
      <c r="B55" s="102" t="s">
        <v>156</v>
      </c>
      <c r="C55" s="90"/>
      <c r="D55" s="91">
        <f t="shared" si="0"/>
        <v>2</v>
      </c>
      <c r="E55" s="107">
        <v>33</v>
      </c>
      <c r="F55" s="111">
        <v>30</v>
      </c>
      <c r="G55" s="107"/>
      <c r="H55" s="107"/>
      <c r="I55" s="107"/>
      <c r="J55" s="107"/>
      <c r="K55" s="107"/>
      <c r="L55" s="107"/>
      <c r="M55" s="107"/>
      <c r="N55" s="107"/>
      <c r="O55" s="109"/>
      <c r="P55" s="119"/>
      <c r="Q55" s="95">
        <f t="shared" si="5"/>
        <v>63</v>
      </c>
      <c r="R55" s="96">
        <f t="shared" si="7"/>
        <v>31.5</v>
      </c>
      <c r="T55" s="79"/>
      <c r="U55" s="79"/>
      <c r="V55" s="81"/>
      <c r="W55" s="14"/>
      <c r="X55" s="14"/>
      <c r="Y55" s="133"/>
      <c r="Z55" s="117"/>
      <c r="AA55" s="101"/>
      <c r="AB55" s="79"/>
    </row>
    <row r="56" spans="1:31" s="76" customFormat="1" ht="18.75" customHeight="1" thickBot="1">
      <c r="A56" s="105">
        <v>52</v>
      </c>
      <c r="B56" s="102" t="s">
        <v>86</v>
      </c>
      <c r="C56" s="94" t="s">
        <v>52</v>
      </c>
      <c r="D56" s="91">
        <f t="shared" si="0"/>
        <v>2</v>
      </c>
      <c r="E56" s="92"/>
      <c r="F56" s="111"/>
      <c r="G56" s="92"/>
      <c r="H56" s="92"/>
      <c r="I56" s="92"/>
      <c r="J56" s="92"/>
      <c r="K56" s="92">
        <v>32</v>
      </c>
      <c r="L56" s="92"/>
      <c r="M56" s="92"/>
      <c r="N56" s="92"/>
      <c r="O56" s="94">
        <v>31</v>
      </c>
      <c r="P56" s="79"/>
      <c r="Q56" s="95">
        <f t="shared" si="5"/>
        <v>63</v>
      </c>
      <c r="R56" s="96">
        <f t="shared" si="7"/>
        <v>31.5</v>
      </c>
      <c r="S56" s="97"/>
      <c r="U56" s="37"/>
      <c r="V56" s="81"/>
      <c r="W56" s="79"/>
      <c r="X56" s="14"/>
      <c r="Y56" s="133"/>
      <c r="Z56" s="37"/>
      <c r="AB56" s="125"/>
      <c r="AC56" s="125"/>
      <c r="AD56" s="125"/>
      <c r="AE56" s="101"/>
    </row>
    <row r="57" spans="1:31" s="76" customFormat="1" ht="18.75" customHeight="1" thickBot="1">
      <c r="A57" s="105">
        <v>53</v>
      </c>
      <c r="B57" s="102" t="s">
        <v>157</v>
      </c>
      <c r="C57" s="94"/>
      <c r="D57" s="91">
        <f t="shared" si="0"/>
        <v>3</v>
      </c>
      <c r="E57" s="107"/>
      <c r="F57" s="111"/>
      <c r="G57" s="107"/>
      <c r="H57" s="107">
        <v>21</v>
      </c>
      <c r="I57" s="107"/>
      <c r="J57" s="107"/>
      <c r="K57" s="107">
        <v>21</v>
      </c>
      <c r="L57" s="107"/>
      <c r="M57" s="107"/>
      <c r="N57" s="107"/>
      <c r="O57" s="109">
        <v>20</v>
      </c>
      <c r="P57" s="119"/>
      <c r="Q57" s="95">
        <f t="shared" si="5"/>
        <v>62</v>
      </c>
      <c r="R57" s="96">
        <f t="shared" si="7"/>
        <v>20.666666666666668</v>
      </c>
      <c r="S57" s="97"/>
      <c r="T57" s="79"/>
      <c r="U57" s="79"/>
      <c r="V57" s="81"/>
      <c r="W57" s="14"/>
      <c r="X57" s="14"/>
      <c r="Y57" s="133"/>
      <c r="Z57" s="79"/>
      <c r="AA57" s="101"/>
      <c r="AB57" s="79"/>
    </row>
    <row r="58" spans="1:31" s="76" customFormat="1" ht="18.75" customHeight="1" thickBot="1">
      <c r="A58" s="105">
        <v>54</v>
      </c>
      <c r="B58" s="102" t="s">
        <v>158</v>
      </c>
      <c r="C58" s="94" t="s">
        <v>21</v>
      </c>
      <c r="D58" s="91">
        <f t="shared" si="0"/>
        <v>2</v>
      </c>
      <c r="E58" s="114">
        <v>39</v>
      </c>
      <c r="F58" s="111">
        <v>22</v>
      </c>
      <c r="G58" s="114"/>
      <c r="H58" s="114"/>
      <c r="I58" s="114"/>
      <c r="J58" s="114"/>
      <c r="K58" s="114"/>
      <c r="L58" s="114"/>
      <c r="M58" s="114"/>
      <c r="N58" s="114"/>
      <c r="O58" s="94"/>
      <c r="P58" s="119"/>
      <c r="Q58" s="95">
        <f t="shared" si="5"/>
        <v>61</v>
      </c>
      <c r="R58" s="96">
        <f t="shared" si="7"/>
        <v>30.5</v>
      </c>
      <c r="S58" s="97"/>
      <c r="T58" s="79"/>
      <c r="U58" s="79"/>
      <c r="V58" s="81"/>
      <c r="W58" s="14"/>
      <c r="X58" s="14"/>
      <c r="Y58" s="133"/>
      <c r="Z58" s="79"/>
      <c r="AA58" s="101"/>
      <c r="AB58" s="79"/>
    </row>
    <row r="59" spans="1:31" s="76" customFormat="1" ht="18.75" customHeight="1" thickBot="1">
      <c r="A59" s="105">
        <v>55</v>
      </c>
      <c r="B59" s="102" t="s">
        <v>159</v>
      </c>
      <c r="C59" s="94" t="s">
        <v>19</v>
      </c>
      <c r="D59" s="91">
        <f t="shared" si="0"/>
        <v>2</v>
      </c>
      <c r="E59" s="107">
        <v>20</v>
      </c>
      <c r="F59" s="111"/>
      <c r="G59" s="107"/>
      <c r="H59" s="107"/>
      <c r="I59" s="107">
        <v>40</v>
      </c>
      <c r="J59" s="107"/>
      <c r="K59" s="107"/>
      <c r="L59" s="107"/>
      <c r="M59" s="107"/>
      <c r="N59" s="107"/>
      <c r="O59" s="109"/>
      <c r="P59" s="119"/>
      <c r="Q59" s="95">
        <f t="shared" si="5"/>
        <v>60</v>
      </c>
      <c r="R59" s="96">
        <f t="shared" si="7"/>
        <v>30</v>
      </c>
      <c r="S59" s="97"/>
      <c r="T59" s="79"/>
      <c r="U59" s="79"/>
      <c r="V59" s="81"/>
      <c r="W59" s="14"/>
      <c r="X59" s="14"/>
      <c r="Y59" s="133"/>
      <c r="Z59" s="79"/>
      <c r="AA59" s="101"/>
      <c r="AB59" s="79"/>
    </row>
    <row r="60" spans="1:31" s="76" customFormat="1" ht="18.75" customHeight="1" thickBot="1">
      <c r="A60" s="105">
        <v>56</v>
      </c>
      <c r="B60" s="102" t="s">
        <v>160</v>
      </c>
      <c r="C60" s="90"/>
      <c r="D60" s="91">
        <f t="shared" si="0"/>
        <v>2</v>
      </c>
      <c r="E60" s="127"/>
      <c r="F60" s="126"/>
      <c r="G60" s="127">
        <v>31</v>
      </c>
      <c r="H60" s="127"/>
      <c r="I60" s="127"/>
      <c r="J60" s="127"/>
      <c r="K60" s="127"/>
      <c r="L60" s="127"/>
      <c r="M60" s="127"/>
      <c r="N60" s="127">
        <v>27</v>
      </c>
      <c r="O60" s="94"/>
      <c r="P60" s="79"/>
      <c r="Q60" s="95">
        <f t="shared" si="5"/>
        <v>58</v>
      </c>
      <c r="R60" s="96">
        <f t="shared" si="7"/>
        <v>29</v>
      </c>
      <c r="S60" s="97"/>
      <c r="V60" s="134"/>
      <c r="W60" s="14"/>
      <c r="X60" s="14"/>
      <c r="Y60" s="133"/>
      <c r="Z60" s="79"/>
      <c r="AA60" s="101"/>
      <c r="AB60" s="79"/>
    </row>
    <row r="61" spans="1:31" s="76" customFormat="1" ht="18.75" customHeight="1" thickBot="1">
      <c r="A61" s="105">
        <v>57</v>
      </c>
      <c r="B61" s="102" t="s">
        <v>161</v>
      </c>
      <c r="C61" s="94" t="s">
        <v>40</v>
      </c>
      <c r="D61" s="91">
        <f t="shared" si="0"/>
        <v>2</v>
      </c>
      <c r="E61" s="92">
        <v>37</v>
      </c>
      <c r="F61" s="111">
        <v>20</v>
      </c>
      <c r="G61" s="92"/>
      <c r="H61" s="92"/>
      <c r="I61" s="92"/>
      <c r="J61" s="92"/>
      <c r="K61" s="92"/>
      <c r="L61" s="92"/>
      <c r="M61" s="92"/>
      <c r="N61" s="92"/>
      <c r="O61" s="94"/>
      <c r="P61" s="79"/>
      <c r="Q61" s="95">
        <f t="shared" si="5"/>
        <v>57</v>
      </c>
      <c r="R61" s="96">
        <f t="shared" si="7"/>
        <v>28.5</v>
      </c>
      <c r="S61" s="97"/>
      <c r="V61" s="134"/>
      <c r="W61" s="14"/>
      <c r="X61" s="14"/>
      <c r="Y61" s="133"/>
      <c r="Z61" s="79"/>
      <c r="AA61" s="101"/>
      <c r="AB61" s="79"/>
    </row>
    <row r="62" spans="1:31" s="76" customFormat="1" ht="18.75" customHeight="1" thickBot="1">
      <c r="A62" s="105">
        <v>58</v>
      </c>
      <c r="B62" s="102" t="s">
        <v>162</v>
      </c>
      <c r="C62" s="90"/>
      <c r="D62" s="91">
        <f t="shared" si="0"/>
        <v>2</v>
      </c>
      <c r="E62" s="92">
        <v>35</v>
      </c>
      <c r="F62" s="111">
        <v>20</v>
      </c>
      <c r="G62" s="92"/>
      <c r="H62" s="92"/>
      <c r="I62" s="92"/>
      <c r="J62" s="92"/>
      <c r="K62" s="92"/>
      <c r="L62" s="92"/>
      <c r="M62" s="92"/>
      <c r="N62" s="92"/>
      <c r="O62" s="94"/>
      <c r="P62" s="79"/>
      <c r="Q62" s="95">
        <f t="shared" si="5"/>
        <v>55</v>
      </c>
      <c r="R62" s="96">
        <f t="shared" si="7"/>
        <v>27.5</v>
      </c>
      <c r="S62" s="97"/>
      <c r="V62" s="134"/>
      <c r="W62" s="14"/>
      <c r="X62" s="14"/>
      <c r="Y62" s="133"/>
      <c r="Z62" s="79"/>
      <c r="AA62" s="101"/>
      <c r="AB62" s="79"/>
    </row>
    <row r="63" spans="1:31" s="76" customFormat="1" ht="18.75" customHeight="1" thickBot="1">
      <c r="A63" s="105">
        <v>59</v>
      </c>
      <c r="B63" s="102" t="s">
        <v>163</v>
      </c>
      <c r="C63" s="90" t="s">
        <v>138</v>
      </c>
      <c r="D63" s="91">
        <f t="shared" si="0"/>
        <v>2</v>
      </c>
      <c r="E63" s="107">
        <v>34</v>
      </c>
      <c r="F63" s="111">
        <v>20</v>
      </c>
      <c r="G63" s="107"/>
      <c r="H63" s="107"/>
      <c r="I63" s="107"/>
      <c r="J63" s="107"/>
      <c r="K63" s="107"/>
      <c r="L63" s="107"/>
      <c r="M63" s="107"/>
      <c r="N63" s="107"/>
      <c r="O63" s="109"/>
      <c r="P63" s="79"/>
      <c r="Q63" s="95">
        <f t="shared" si="5"/>
        <v>54</v>
      </c>
      <c r="R63" s="96">
        <f t="shared" si="7"/>
        <v>27</v>
      </c>
      <c r="S63" s="97"/>
      <c r="V63" s="134"/>
      <c r="W63" s="14"/>
      <c r="X63" s="14"/>
      <c r="Y63" s="133"/>
      <c r="Z63" s="79"/>
      <c r="AA63" s="101"/>
      <c r="AB63" s="79"/>
    </row>
    <row r="64" spans="1:31" s="76" customFormat="1" ht="18.75" customHeight="1" thickBot="1">
      <c r="A64" s="105">
        <v>59</v>
      </c>
      <c r="B64" s="102" t="s">
        <v>164</v>
      </c>
      <c r="C64" s="90" t="s">
        <v>138</v>
      </c>
      <c r="D64" s="91">
        <f t="shared" si="0"/>
        <v>2</v>
      </c>
      <c r="E64" s="107">
        <v>34</v>
      </c>
      <c r="F64" s="111">
        <v>20</v>
      </c>
      <c r="G64" s="103"/>
      <c r="H64" s="103"/>
      <c r="I64" s="103"/>
      <c r="J64" s="103"/>
      <c r="K64" s="103"/>
      <c r="L64" s="103"/>
      <c r="M64" s="103"/>
      <c r="N64" s="103"/>
      <c r="O64" s="94"/>
      <c r="P64" s="79"/>
      <c r="Q64" s="95">
        <f t="shared" si="5"/>
        <v>54</v>
      </c>
      <c r="R64" s="96">
        <f t="shared" si="7"/>
        <v>27</v>
      </c>
      <c r="S64" s="97"/>
      <c r="V64" s="134"/>
      <c r="W64" s="14"/>
      <c r="X64" s="14"/>
      <c r="Y64" s="133"/>
      <c r="Z64" s="79"/>
      <c r="AA64" s="101"/>
      <c r="AB64" s="79"/>
    </row>
    <row r="65" spans="1:28" s="76" customFormat="1" ht="18.75" customHeight="1" thickBot="1">
      <c r="A65" s="105">
        <v>61</v>
      </c>
      <c r="B65" s="102" t="s">
        <v>165</v>
      </c>
      <c r="C65" s="94" t="s">
        <v>23</v>
      </c>
      <c r="D65" s="91">
        <f t="shared" si="0"/>
        <v>2</v>
      </c>
      <c r="E65" s="107"/>
      <c r="F65" s="111"/>
      <c r="G65" s="107"/>
      <c r="H65" s="107"/>
      <c r="I65" s="107"/>
      <c r="J65" s="107"/>
      <c r="K65" s="107">
        <v>33</v>
      </c>
      <c r="L65" s="107"/>
      <c r="M65" s="107"/>
      <c r="N65" s="107"/>
      <c r="O65" s="109">
        <v>21</v>
      </c>
      <c r="P65" s="79"/>
      <c r="Q65" s="95">
        <f t="shared" si="5"/>
        <v>54</v>
      </c>
      <c r="R65" s="96">
        <f t="shared" si="7"/>
        <v>27</v>
      </c>
      <c r="S65" s="97"/>
      <c r="V65" s="134"/>
      <c r="Y65" s="133"/>
      <c r="Z65" s="117"/>
      <c r="AA65" s="133"/>
      <c r="AB65" s="79"/>
    </row>
    <row r="66" spans="1:28" s="76" customFormat="1" ht="18.75" customHeight="1" thickBot="1">
      <c r="A66" s="105">
        <v>62</v>
      </c>
      <c r="B66" s="102" t="s">
        <v>166</v>
      </c>
      <c r="C66" s="94"/>
      <c r="D66" s="91">
        <f t="shared" si="0"/>
        <v>2</v>
      </c>
      <c r="E66" s="92">
        <v>33</v>
      </c>
      <c r="F66" s="111">
        <v>20</v>
      </c>
      <c r="G66" s="92"/>
      <c r="H66" s="92"/>
      <c r="I66" s="92"/>
      <c r="J66" s="92"/>
      <c r="K66" s="92"/>
      <c r="L66" s="92"/>
      <c r="M66" s="92"/>
      <c r="N66" s="92"/>
      <c r="O66" s="94"/>
      <c r="P66" s="119"/>
      <c r="Q66" s="95">
        <f t="shared" si="5"/>
        <v>53</v>
      </c>
      <c r="R66" s="96">
        <f t="shared" si="7"/>
        <v>26.5</v>
      </c>
      <c r="S66" s="97"/>
      <c r="U66" s="14"/>
      <c r="V66" s="77"/>
      <c r="W66" s="14"/>
      <c r="X66" s="14"/>
      <c r="Y66" s="133"/>
      <c r="Z66" s="79"/>
      <c r="AA66" s="133"/>
      <c r="AB66" s="79"/>
    </row>
    <row r="67" spans="1:28" s="76" customFormat="1" ht="18.75" customHeight="1" thickBot="1">
      <c r="A67" s="105">
        <v>62</v>
      </c>
      <c r="B67" s="102" t="s">
        <v>167</v>
      </c>
      <c r="C67" s="90" t="s">
        <v>168</v>
      </c>
      <c r="D67" s="91">
        <f t="shared" si="0"/>
        <v>2</v>
      </c>
      <c r="E67" s="127"/>
      <c r="F67" s="135">
        <v>20</v>
      </c>
      <c r="G67" s="127"/>
      <c r="H67" s="127">
        <v>33</v>
      </c>
      <c r="I67" s="127"/>
      <c r="J67" s="127"/>
      <c r="K67" s="127"/>
      <c r="L67" s="127"/>
      <c r="M67" s="127"/>
      <c r="N67" s="127"/>
      <c r="O67" s="90"/>
      <c r="P67" s="117"/>
      <c r="Q67" s="95">
        <f t="shared" si="5"/>
        <v>53</v>
      </c>
      <c r="R67" s="96">
        <f t="shared" si="7"/>
        <v>26.5</v>
      </c>
      <c r="S67" s="97"/>
      <c r="U67" s="14"/>
      <c r="V67" s="77"/>
      <c r="W67" s="14"/>
      <c r="X67" s="14"/>
      <c r="Y67" s="133"/>
      <c r="Z67" s="79"/>
      <c r="AA67" s="133"/>
      <c r="AB67" s="79"/>
    </row>
    <row r="68" spans="1:28" s="76" customFormat="1" ht="18.75" customHeight="1" thickBot="1">
      <c r="A68" s="105">
        <v>64</v>
      </c>
      <c r="B68" s="102" t="s">
        <v>169</v>
      </c>
      <c r="C68" s="90"/>
      <c r="D68" s="91">
        <f t="shared" si="0"/>
        <v>2</v>
      </c>
      <c r="E68" s="103">
        <v>29</v>
      </c>
      <c r="F68" s="111">
        <v>23</v>
      </c>
      <c r="G68" s="103"/>
      <c r="H68" s="103"/>
      <c r="I68" s="103"/>
      <c r="J68" s="103"/>
      <c r="K68" s="103"/>
      <c r="L68" s="103"/>
      <c r="M68" s="103"/>
      <c r="N68" s="103"/>
      <c r="O68" s="94"/>
      <c r="P68" s="79"/>
      <c r="Q68" s="95">
        <f t="shared" si="5"/>
        <v>52</v>
      </c>
      <c r="R68" s="96">
        <f t="shared" si="7"/>
        <v>26</v>
      </c>
      <c r="S68" s="97"/>
      <c r="V68" s="134"/>
      <c r="Y68" s="133"/>
      <c r="Z68" s="79"/>
      <c r="AA68" s="133"/>
      <c r="AB68" s="79"/>
    </row>
    <row r="69" spans="1:28" s="76" customFormat="1" ht="18.75" customHeight="1" thickBot="1">
      <c r="A69" s="105">
        <v>65</v>
      </c>
      <c r="B69" s="102" t="s">
        <v>170</v>
      </c>
      <c r="C69" s="90"/>
      <c r="D69" s="91">
        <f t="shared" ref="D69:D132" si="8">COUNT(E69:O69)</f>
        <v>2</v>
      </c>
      <c r="E69" s="92"/>
      <c r="F69" s="111"/>
      <c r="G69" s="92"/>
      <c r="H69" s="92"/>
      <c r="I69" s="92"/>
      <c r="J69" s="92"/>
      <c r="K69" s="92">
        <v>29</v>
      </c>
      <c r="L69" s="92"/>
      <c r="M69" s="92"/>
      <c r="N69" s="92"/>
      <c r="O69" s="94">
        <v>22</v>
      </c>
      <c r="P69" s="79"/>
      <c r="Q69" s="95">
        <f t="shared" si="5"/>
        <v>51</v>
      </c>
      <c r="R69" s="96">
        <f t="shared" si="7"/>
        <v>25.5</v>
      </c>
      <c r="S69" s="97"/>
      <c r="V69" s="134"/>
      <c r="Y69" s="133"/>
      <c r="Z69" s="79"/>
      <c r="AA69" s="133"/>
      <c r="AB69" s="79"/>
    </row>
    <row r="70" spans="1:28" s="76" customFormat="1" ht="18.75" customHeight="1" thickBot="1">
      <c r="A70" s="105">
        <v>66</v>
      </c>
      <c r="B70" s="102" t="s">
        <v>171</v>
      </c>
      <c r="C70" s="90" t="s">
        <v>73</v>
      </c>
      <c r="D70" s="91">
        <f t="shared" si="8"/>
        <v>1</v>
      </c>
      <c r="E70" s="127"/>
      <c r="F70" s="126"/>
      <c r="G70" s="127"/>
      <c r="H70" s="127"/>
      <c r="I70" s="127"/>
      <c r="J70" s="127"/>
      <c r="K70" s="127"/>
      <c r="L70" s="127">
        <v>50</v>
      </c>
      <c r="M70" s="127"/>
      <c r="N70" s="127"/>
      <c r="O70" s="94"/>
      <c r="P70" s="79"/>
      <c r="Q70" s="95">
        <f t="shared" si="5"/>
        <v>50</v>
      </c>
      <c r="R70" s="96">
        <f t="shared" si="7"/>
        <v>50</v>
      </c>
      <c r="S70" s="97"/>
      <c r="V70" s="134"/>
      <c r="Y70" s="133"/>
      <c r="Z70" s="79"/>
      <c r="AA70" s="133"/>
      <c r="AB70" s="79"/>
    </row>
    <row r="71" spans="1:28" s="76" customFormat="1" ht="18.75" customHeight="1" thickBot="1">
      <c r="A71" s="105">
        <v>67</v>
      </c>
      <c r="B71" s="102" t="s">
        <v>84</v>
      </c>
      <c r="C71" s="90" t="s">
        <v>52</v>
      </c>
      <c r="D71" s="91">
        <f t="shared" si="8"/>
        <v>2</v>
      </c>
      <c r="E71" s="127">
        <v>30</v>
      </c>
      <c r="F71" s="135">
        <v>20</v>
      </c>
      <c r="G71" s="127"/>
      <c r="H71" s="127"/>
      <c r="I71" s="127"/>
      <c r="J71" s="127"/>
      <c r="K71" s="127"/>
      <c r="L71" s="127"/>
      <c r="M71" s="127"/>
      <c r="N71" s="127"/>
      <c r="O71" s="90"/>
      <c r="P71" s="117"/>
      <c r="Q71" s="95">
        <f t="shared" si="5"/>
        <v>50</v>
      </c>
      <c r="R71" s="96">
        <f t="shared" si="7"/>
        <v>25</v>
      </c>
      <c r="S71" s="97"/>
      <c r="V71" s="134"/>
      <c r="Y71" s="133"/>
      <c r="Z71" s="79"/>
      <c r="AA71" s="133"/>
      <c r="AB71" s="79"/>
    </row>
    <row r="72" spans="1:28" s="76" customFormat="1" ht="18.75" customHeight="1" thickBot="1">
      <c r="A72" s="105">
        <v>68</v>
      </c>
      <c r="B72" s="102" t="s">
        <v>172</v>
      </c>
      <c r="C72" s="90"/>
      <c r="D72" s="91">
        <f t="shared" si="8"/>
        <v>2</v>
      </c>
      <c r="E72" s="107">
        <v>23</v>
      </c>
      <c r="F72" s="111">
        <v>27</v>
      </c>
      <c r="G72" s="107"/>
      <c r="H72" s="107"/>
      <c r="I72" s="107"/>
      <c r="J72" s="107"/>
      <c r="K72" s="107"/>
      <c r="L72" s="107"/>
      <c r="M72" s="107"/>
      <c r="N72" s="107"/>
      <c r="O72" s="109"/>
      <c r="P72" s="119"/>
      <c r="Q72" s="95">
        <f t="shared" si="5"/>
        <v>50</v>
      </c>
      <c r="R72" s="96">
        <f t="shared" si="7"/>
        <v>25</v>
      </c>
      <c r="S72" s="97"/>
      <c r="U72" s="14"/>
      <c r="V72" s="77"/>
      <c r="W72" s="14"/>
      <c r="X72" s="14"/>
      <c r="Y72" s="133"/>
      <c r="Z72" s="79"/>
      <c r="AA72" s="133"/>
      <c r="AB72" s="79"/>
    </row>
    <row r="73" spans="1:28" s="76" customFormat="1" ht="18.75" customHeight="1" thickBot="1">
      <c r="A73" s="105">
        <v>68</v>
      </c>
      <c r="B73" s="102" t="s">
        <v>173</v>
      </c>
      <c r="C73" s="94"/>
      <c r="D73" s="91">
        <f t="shared" si="8"/>
        <v>2</v>
      </c>
      <c r="E73" s="127"/>
      <c r="F73" s="111"/>
      <c r="G73" s="127"/>
      <c r="H73" s="127">
        <v>27</v>
      </c>
      <c r="I73" s="127"/>
      <c r="J73" s="127"/>
      <c r="K73" s="127">
        <v>23</v>
      </c>
      <c r="L73" s="127"/>
      <c r="M73" s="127"/>
      <c r="N73" s="127"/>
      <c r="O73" s="94"/>
      <c r="P73" s="119"/>
      <c r="Q73" s="95">
        <f t="shared" si="5"/>
        <v>50</v>
      </c>
      <c r="R73" s="96">
        <f t="shared" si="7"/>
        <v>25</v>
      </c>
      <c r="S73" s="97"/>
      <c r="U73" s="14"/>
      <c r="V73" s="77"/>
      <c r="W73" s="14"/>
      <c r="X73" s="14"/>
      <c r="Y73" s="133"/>
      <c r="Z73" s="79"/>
      <c r="AA73" s="133"/>
      <c r="AB73" s="79"/>
    </row>
    <row r="74" spans="1:28" s="76" customFormat="1" ht="18.75" customHeight="1" thickBot="1">
      <c r="A74" s="105">
        <v>70</v>
      </c>
      <c r="B74" s="102" t="s">
        <v>174</v>
      </c>
      <c r="C74" s="90"/>
      <c r="D74" s="91">
        <f t="shared" si="8"/>
        <v>2</v>
      </c>
      <c r="E74" s="127">
        <v>29</v>
      </c>
      <c r="F74" s="126">
        <v>20</v>
      </c>
      <c r="G74" s="127"/>
      <c r="H74" s="127"/>
      <c r="I74" s="127"/>
      <c r="J74" s="127"/>
      <c r="K74" s="127"/>
      <c r="L74" s="127"/>
      <c r="M74" s="127"/>
      <c r="N74" s="127"/>
      <c r="O74" s="94"/>
      <c r="P74" s="119"/>
      <c r="Q74" s="95">
        <f t="shared" si="5"/>
        <v>49</v>
      </c>
      <c r="R74" s="96">
        <f t="shared" si="7"/>
        <v>24.5</v>
      </c>
      <c r="S74" s="97"/>
      <c r="U74" s="14"/>
      <c r="V74" s="77"/>
      <c r="W74" s="14"/>
      <c r="X74" s="14"/>
      <c r="Y74" s="101"/>
      <c r="Z74" s="14"/>
      <c r="AA74" s="79"/>
      <c r="AB74" s="79"/>
    </row>
    <row r="75" spans="1:28" s="76" customFormat="1" ht="18.75" customHeight="1" thickBot="1">
      <c r="A75" s="105">
        <v>71</v>
      </c>
      <c r="B75" s="102" t="s">
        <v>175</v>
      </c>
      <c r="C75" s="90"/>
      <c r="D75" s="91">
        <f t="shared" si="8"/>
        <v>2</v>
      </c>
      <c r="E75" s="127">
        <v>27</v>
      </c>
      <c r="F75" s="135">
        <v>20</v>
      </c>
      <c r="G75" s="127"/>
      <c r="H75" s="127"/>
      <c r="I75" s="127"/>
      <c r="J75" s="127"/>
      <c r="K75" s="127"/>
      <c r="L75" s="127"/>
      <c r="M75" s="127"/>
      <c r="N75" s="127"/>
      <c r="O75" s="90"/>
      <c r="P75" s="117"/>
      <c r="Q75" s="95">
        <f t="shared" si="5"/>
        <v>47</v>
      </c>
      <c r="R75" s="96">
        <f t="shared" si="7"/>
        <v>23.5</v>
      </c>
      <c r="U75" s="14"/>
      <c r="V75" s="77"/>
      <c r="W75" s="14"/>
      <c r="X75" s="14"/>
      <c r="Y75" s="101"/>
      <c r="Z75" s="14"/>
      <c r="AA75" s="79"/>
      <c r="AB75" s="79"/>
    </row>
    <row r="76" spans="1:28" s="76" customFormat="1" ht="18.75" customHeight="1" thickBot="1">
      <c r="A76" s="105">
        <v>72</v>
      </c>
      <c r="B76" s="102" t="s">
        <v>176</v>
      </c>
      <c r="C76" s="90" t="s">
        <v>15</v>
      </c>
      <c r="D76" s="91">
        <f t="shared" si="8"/>
        <v>1</v>
      </c>
      <c r="E76" s="92"/>
      <c r="F76" s="111"/>
      <c r="G76" s="92"/>
      <c r="H76" s="92"/>
      <c r="I76" s="92">
        <v>45</v>
      </c>
      <c r="J76" s="92"/>
      <c r="K76" s="92"/>
      <c r="L76" s="92"/>
      <c r="M76" s="92"/>
      <c r="N76" s="92"/>
      <c r="O76" s="94"/>
      <c r="P76" s="79"/>
      <c r="Q76" s="95">
        <f t="shared" si="5"/>
        <v>45</v>
      </c>
      <c r="R76" s="96">
        <f t="shared" si="7"/>
        <v>45</v>
      </c>
      <c r="U76" s="14"/>
      <c r="V76" s="77"/>
      <c r="W76" s="14"/>
      <c r="X76" s="14"/>
      <c r="Y76" s="101"/>
      <c r="Z76" s="14"/>
      <c r="AA76" s="79"/>
      <c r="AB76" s="79"/>
    </row>
    <row r="77" spans="1:28" s="76" customFormat="1" ht="18.75" customHeight="1" thickBot="1">
      <c r="A77" s="105">
        <v>73</v>
      </c>
      <c r="B77" s="102" t="s">
        <v>177</v>
      </c>
      <c r="C77" s="90"/>
      <c r="D77" s="91">
        <f t="shared" si="8"/>
        <v>2</v>
      </c>
      <c r="E77" s="92"/>
      <c r="F77" s="111">
        <v>20</v>
      </c>
      <c r="G77" s="92"/>
      <c r="H77" s="92"/>
      <c r="I77" s="92"/>
      <c r="J77" s="92">
        <v>25</v>
      </c>
      <c r="K77" s="92"/>
      <c r="L77" s="92"/>
      <c r="M77" s="92"/>
      <c r="N77" s="92"/>
      <c r="O77" s="94"/>
      <c r="P77" s="79"/>
      <c r="Q77" s="95">
        <f t="shared" si="5"/>
        <v>45</v>
      </c>
      <c r="R77" s="96">
        <f t="shared" si="7"/>
        <v>22.5</v>
      </c>
      <c r="U77" s="14"/>
      <c r="V77" s="77"/>
      <c r="W77" s="14"/>
      <c r="X77" s="14"/>
      <c r="Y77" s="101"/>
      <c r="Z77" s="14"/>
      <c r="AA77" s="79"/>
      <c r="AB77" s="79"/>
    </row>
    <row r="78" spans="1:28" s="76" customFormat="1" ht="18.75" customHeight="1" thickBot="1">
      <c r="A78" s="105">
        <v>73</v>
      </c>
      <c r="B78" s="102" t="s">
        <v>178</v>
      </c>
      <c r="C78" s="94"/>
      <c r="D78" s="91">
        <f t="shared" si="8"/>
        <v>2</v>
      </c>
      <c r="E78" s="127"/>
      <c r="F78" s="111">
        <v>20</v>
      </c>
      <c r="G78" s="127"/>
      <c r="H78" s="127"/>
      <c r="I78" s="127"/>
      <c r="J78" s="127"/>
      <c r="K78" s="127"/>
      <c r="L78" s="127"/>
      <c r="M78" s="127"/>
      <c r="N78" s="127">
        <v>25</v>
      </c>
      <c r="O78" s="94"/>
      <c r="P78" s="79"/>
      <c r="Q78" s="95">
        <f t="shared" si="5"/>
        <v>45</v>
      </c>
      <c r="R78" s="96">
        <f t="shared" si="7"/>
        <v>22.5</v>
      </c>
      <c r="U78" s="14"/>
      <c r="V78" s="77"/>
      <c r="W78" s="14"/>
      <c r="X78" s="14"/>
      <c r="Y78" s="101"/>
      <c r="Z78" s="14"/>
      <c r="AA78" s="79"/>
      <c r="AB78" s="79"/>
    </row>
    <row r="79" spans="1:28" s="76" customFormat="1" ht="18.75" customHeight="1" thickBot="1">
      <c r="A79" s="105">
        <v>75</v>
      </c>
      <c r="B79" s="102" t="s">
        <v>179</v>
      </c>
      <c r="C79" s="90"/>
      <c r="D79" s="91">
        <f t="shared" si="8"/>
        <v>2</v>
      </c>
      <c r="E79" s="92">
        <v>24</v>
      </c>
      <c r="F79" s="111">
        <v>20</v>
      </c>
      <c r="G79" s="92"/>
      <c r="H79" s="92"/>
      <c r="I79" s="92"/>
      <c r="J79" s="92"/>
      <c r="K79" s="92"/>
      <c r="L79" s="92"/>
      <c r="M79" s="92"/>
      <c r="N79" s="92"/>
      <c r="O79" s="94"/>
      <c r="P79" s="79"/>
      <c r="Q79" s="95">
        <f t="shared" si="5"/>
        <v>44</v>
      </c>
      <c r="R79" s="96">
        <f t="shared" si="7"/>
        <v>22</v>
      </c>
      <c r="U79" s="14"/>
      <c r="V79" s="77"/>
      <c r="W79" s="14"/>
      <c r="X79" s="14"/>
      <c r="Y79" s="101"/>
      <c r="Z79" s="14"/>
      <c r="AA79" s="79"/>
      <c r="AB79" s="79"/>
    </row>
    <row r="80" spans="1:28" s="76" customFormat="1" ht="18.75" customHeight="1" thickBot="1">
      <c r="A80" s="105">
        <v>76</v>
      </c>
      <c r="B80" s="102" t="s">
        <v>180</v>
      </c>
      <c r="C80" s="90"/>
      <c r="D80" s="91">
        <f t="shared" si="8"/>
        <v>2</v>
      </c>
      <c r="E80" s="107">
        <v>23</v>
      </c>
      <c r="F80" s="111">
        <v>20</v>
      </c>
      <c r="G80" s="107"/>
      <c r="H80" s="107"/>
      <c r="I80" s="107"/>
      <c r="J80" s="107"/>
      <c r="K80" s="107"/>
      <c r="L80" s="107"/>
      <c r="M80" s="107"/>
      <c r="N80" s="107"/>
      <c r="O80" s="109"/>
      <c r="P80" s="79"/>
      <c r="Q80" s="95">
        <f t="shared" si="5"/>
        <v>43</v>
      </c>
      <c r="R80" s="96">
        <f t="shared" si="7"/>
        <v>21.5</v>
      </c>
      <c r="U80" s="14"/>
      <c r="V80" s="77"/>
      <c r="W80" s="14"/>
      <c r="X80" s="14"/>
      <c r="Y80" s="101"/>
      <c r="Z80" s="14"/>
      <c r="AA80" s="79"/>
      <c r="AB80" s="79"/>
    </row>
    <row r="81" spans="1:31" s="76" customFormat="1" ht="18.75" customHeight="1" thickBot="1">
      <c r="A81" s="105">
        <v>77</v>
      </c>
      <c r="B81" s="102" t="s">
        <v>122</v>
      </c>
      <c r="C81" s="90" t="s">
        <v>23</v>
      </c>
      <c r="D81" s="91">
        <f t="shared" si="8"/>
        <v>2</v>
      </c>
      <c r="E81" s="127"/>
      <c r="F81" s="126"/>
      <c r="G81" s="127"/>
      <c r="H81" s="127"/>
      <c r="I81" s="127"/>
      <c r="J81" s="127"/>
      <c r="K81" s="127">
        <v>22</v>
      </c>
      <c r="L81" s="127"/>
      <c r="M81" s="127"/>
      <c r="N81" s="127"/>
      <c r="O81" s="94">
        <v>20</v>
      </c>
      <c r="P81" s="119"/>
      <c r="Q81" s="95">
        <f t="shared" si="5"/>
        <v>42</v>
      </c>
      <c r="R81" s="96">
        <f t="shared" si="7"/>
        <v>21</v>
      </c>
      <c r="S81" s="97"/>
      <c r="V81" s="134"/>
      <c r="Y81" s="101"/>
      <c r="Z81" s="14"/>
      <c r="AA81" s="79"/>
      <c r="AB81" s="79"/>
    </row>
    <row r="82" spans="1:31" s="76" customFormat="1" ht="18.75" customHeight="1" thickBot="1">
      <c r="A82" s="105">
        <v>78</v>
      </c>
      <c r="B82" s="102" t="s">
        <v>181</v>
      </c>
      <c r="C82" s="90"/>
      <c r="D82" s="91">
        <f t="shared" si="8"/>
        <v>2</v>
      </c>
      <c r="E82" s="92">
        <v>21</v>
      </c>
      <c r="F82" s="111">
        <v>20</v>
      </c>
      <c r="G82" s="92"/>
      <c r="H82" s="92"/>
      <c r="I82" s="92"/>
      <c r="J82" s="92"/>
      <c r="K82" s="92"/>
      <c r="L82" s="92"/>
      <c r="M82" s="92"/>
      <c r="N82" s="92"/>
      <c r="O82" s="94"/>
      <c r="P82" s="79"/>
      <c r="Q82" s="95">
        <f t="shared" si="5"/>
        <v>41</v>
      </c>
      <c r="R82" s="96">
        <f t="shared" si="7"/>
        <v>20.5</v>
      </c>
      <c r="S82" s="97"/>
      <c r="U82" s="14"/>
      <c r="V82" s="77"/>
      <c r="W82" s="14"/>
      <c r="X82" s="14"/>
      <c r="Y82" s="101"/>
      <c r="Z82" s="14"/>
      <c r="AA82" s="79"/>
      <c r="AB82" s="125"/>
      <c r="AC82" s="125"/>
      <c r="AD82" s="125"/>
      <c r="AE82" s="101"/>
    </row>
    <row r="83" spans="1:31" s="76" customFormat="1" ht="18.75" customHeight="1" thickBot="1">
      <c r="A83" s="105">
        <v>79</v>
      </c>
      <c r="B83" s="102" t="s">
        <v>182</v>
      </c>
      <c r="C83" s="94"/>
      <c r="D83" s="91">
        <f t="shared" si="8"/>
        <v>1</v>
      </c>
      <c r="E83" s="92"/>
      <c r="F83" s="111"/>
      <c r="G83" s="92"/>
      <c r="H83" s="92"/>
      <c r="I83" s="92"/>
      <c r="J83" s="92"/>
      <c r="K83" s="92"/>
      <c r="L83" s="92">
        <v>40</v>
      </c>
      <c r="M83" s="92"/>
      <c r="N83" s="92"/>
      <c r="O83" s="94"/>
      <c r="P83" s="119"/>
      <c r="Q83" s="95">
        <f t="shared" si="5"/>
        <v>40</v>
      </c>
      <c r="R83" s="96">
        <f t="shared" si="7"/>
        <v>40</v>
      </c>
      <c r="S83" s="97"/>
      <c r="U83" s="37"/>
      <c r="V83" s="77"/>
      <c r="W83" s="14"/>
      <c r="X83" s="14"/>
      <c r="Y83" s="101"/>
      <c r="Z83" s="37"/>
    </row>
    <row r="84" spans="1:31" s="76" customFormat="1" ht="18.75" customHeight="1" thickBot="1">
      <c r="A84" s="105">
        <v>79</v>
      </c>
      <c r="B84" s="102" t="s">
        <v>183</v>
      </c>
      <c r="C84" s="94"/>
      <c r="D84" s="91">
        <f t="shared" si="8"/>
        <v>1</v>
      </c>
      <c r="E84" s="92"/>
      <c r="F84" s="111"/>
      <c r="G84" s="92"/>
      <c r="H84" s="92"/>
      <c r="I84" s="92"/>
      <c r="J84" s="92"/>
      <c r="K84" s="92"/>
      <c r="L84" s="92">
        <v>40</v>
      </c>
      <c r="M84" s="92"/>
      <c r="N84" s="92"/>
      <c r="O84" s="94"/>
      <c r="P84" s="119"/>
      <c r="Q84" s="95">
        <f t="shared" si="5"/>
        <v>40</v>
      </c>
      <c r="R84" s="96">
        <f t="shared" si="7"/>
        <v>40</v>
      </c>
      <c r="S84" s="97"/>
      <c r="U84" s="37"/>
      <c r="V84" s="77"/>
      <c r="W84" s="14"/>
      <c r="X84" s="14"/>
      <c r="Y84" s="101"/>
      <c r="Z84" s="37"/>
      <c r="AB84" s="125"/>
      <c r="AC84" s="125"/>
      <c r="AD84" s="125"/>
      <c r="AE84" s="101"/>
    </row>
    <row r="85" spans="1:31" s="76" customFormat="1" ht="18.75" customHeight="1" thickBot="1">
      <c r="A85" s="105">
        <v>81</v>
      </c>
      <c r="B85" s="102" t="s">
        <v>26</v>
      </c>
      <c r="C85" s="90" t="s">
        <v>16</v>
      </c>
      <c r="D85" s="91">
        <f t="shared" si="8"/>
        <v>2</v>
      </c>
      <c r="E85" s="92">
        <v>20</v>
      </c>
      <c r="F85" s="111">
        <v>20</v>
      </c>
      <c r="G85" s="92"/>
      <c r="H85" s="92"/>
      <c r="I85" s="92"/>
      <c r="J85" s="92"/>
      <c r="K85" s="92"/>
      <c r="L85" s="92"/>
      <c r="M85" s="92"/>
      <c r="N85" s="92"/>
      <c r="O85" s="94"/>
      <c r="P85" s="119"/>
      <c r="Q85" s="95">
        <f t="shared" si="5"/>
        <v>40</v>
      </c>
      <c r="R85" s="96">
        <f t="shared" si="7"/>
        <v>20</v>
      </c>
      <c r="S85" s="97"/>
      <c r="U85" s="37"/>
      <c r="V85" s="77"/>
      <c r="W85" s="14"/>
      <c r="X85" s="14"/>
      <c r="Y85" s="101"/>
      <c r="Z85" s="37"/>
      <c r="AB85" s="125"/>
      <c r="AC85" s="125"/>
      <c r="AD85" s="125"/>
      <c r="AE85" s="101"/>
    </row>
    <row r="86" spans="1:31" s="76" customFormat="1" ht="18.75" customHeight="1" thickBot="1">
      <c r="A86" s="105">
        <v>81</v>
      </c>
      <c r="B86" s="102" t="s">
        <v>184</v>
      </c>
      <c r="C86" s="90"/>
      <c r="D86" s="91">
        <f t="shared" si="8"/>
        <v>2</v>
      </c>
      <c r="E86" s="103">
        <v>20</v>
      </c>
      <c r="F86" s="111">
        <v>20</v>
      </c>
      <c r="G86" s="103"/>
      <c r="H86" s="103"/>
      <c r="I86" s="103"/>
      <c r="J86" s="103"/>
      <c r="K86" s="103"/>
      <c r="L86" s="103"/>
      <c r="M86" s="103"/>
      <c r="N86" s="103"/>
      <c r="O86" s="94"/>
      <c r="P86" s="79"/>
      <c r="Q86" s="95">
        <f t="shared" si="5"/>
        <v>40</v>
      </c>
      <c r="R86" s="96">
        <f t="shared" si="7"/>
        <v>20</v>
      </c>
      <c r="S86" s="97"/>
      <c r="U86" s="37"/>
      <c r="V86" s="77"/>
      <c r="W86" s="14"/>
      <c r="X86" s="14"/>
      <c r="Y86" s="101"/>
      <c r="Z86" s="37"/>
      <c r="AB86" s="125"/>
      <c r="AC86" s="125"/>
      <c r="AD86" s="125"/>
      <c r="AE86" s="116"/>
    </row>
    <row r="87" spans="1:31" s="76" customFormat="1" ht="18.75" customHeight="1" thickBot="1">
      <c r="A87" s="105">
        <v>81</v>
      </c>
      <c r="B87" s="102" t="s">
        <v>185</v>
      </c>
      <c r="C87" s="90"/>
      <c r="D87" s="91">
        <f t="shared" si="8"/>
        <v>2</v>
      </c>
      <c r="E87" s="92">
        <v>20</v>
      </c>
      <c r="F87" s="111">
        <v>20</v>
      </c>
      <c r="G87" s="92"/>
      <c r="H87" s="92"/>
      <c r="I87" s="92"/>
      <c r="J87" s="92"/>
      <c r="K87" s="92"/>
      <c r="L87" s="92"/>
      <c r="M87" s="92"/>
      <c r="N87" s="92"/>
      <c r="O87" s="94"/>
      <c r="P87" s="79"/>
      <c r="Q87" s="95">
        <f t="shared" si="5"/>
        <v>40</v>
      </c>
      <c r="R87" s="96">
        <f t="shared" si="7"/>
        <v>20</v>
      </c>
      <c r="U87" s="37"/>
      <c r="V87" s="77"/>
      <c r="W87" s="14"/>
      <c r="X87" s="14"/>
      <c r="Y87" s="133"/>
      <c r="Z87" s="37"/>
    </row>
    <row r="88" spans="1:31" s="76" customFormat="1" ht="18.75" customHeight="1" thickBot="1">
      <c r="A88" s="105">
        <v>81</v>
      </c>
      <c r="B88" s="102" t="s">
        <v>186</v>
      </c>
      <c r="C88" s="90" t="s">
        <v>40</v>
      </c>
      <c r="D88" s="91">
        <f t="shared" si="8"/>
        <v>2</v>
      </c>
      <c r="E88" s="114">
        <v>20</v>
      </c>
      <c r="F88" s="111">
        <v>20</v>
      </c>
      <c r="G88" s="114"/>
      <c r="H88" s="114"/>
      <c r="I88" s="114"/>
      <c r="J88" s="114"/>
      <c r="K88" s="114"/>
      <c r="L88" s="114"/>
      <c r="M88" s="114"/>
      <c r="N88" s="114"/>
      <c r="O88" s="94"/>
      <c r="P88" s="79"/>
      <c r="Q88" s="95">
        <f t="shared" si="5"/>
        <v>40</v>
      </c>
      <c r="R88" s="96">
        <f t="shared" si="7"/>
        <v>20</v>
      </c>
      <c r="U88" s="37"/>
      <c r="V88" s="77"/>
      <c r="W88" s="14"/>
      <c r="X88" s="14"/>
      <c r="Y88" s="133"/>
      <c r="Z88" s="37"/>
    </row>
    <row r="89" spans="1:31" s="76" customFormat="1" ht="18.75" customHeight="1" thickBot="1">
      <c r="A89" s="105">
        <v>81</v>
      </c>
      <c r="B89" s="102" t="s">
        <v>187</v>
      </c>
      <c r="C89" s="90"/>
      <c r="D89" s="91">
        <f t="shared" si="8"/>
        <v>2</v>
      </c>
      <c r="E89" s="92">
        <v>20</v>
      </c>
      <c r="F89" s="111">
        <v>20</v>
      </c>
      <c r="G89" s="92"/>
      <c r="H89" s="92"/>
      <c r="I89" s="92"/>
      <c r="J89" s="92"/>
      <c r="K89" s="92"/>
      <c r="L89" s="92"/>
      <c r="M89" s="92"/>
      <c r="N89" s="92"/>
      <c r="O89" s="94"/>
      <c r="P89" s="79"/>
      <c r="Q89" s="95">
        <f t="shared" si="5"/>
        <v>40</v>
      </c>
      <c r="R89" s="96">
        <f t="shared" si="7"/>
        <v>20</v>
      </c>
      <c r="U89" s="37"/>
      <c r="V89" s="77"/>
      <c r="W89" s="14"/>
      <c r="X89" s="14"/>
      <c r="Y89" s="133"/>
      <c r="Z89" s="37"/>
    </row>
    <row r="90" spans="1:31" s="76" customFormat="1" ht="18.75" customHeight="1" thickBot="1">
      <c r="A90" s="105">
        <v>81</v>
      </c>
      <c r="B90" s="102" t="s">
        <v>188</v>
      </c>
      <c r="C90" s="90"/>
      <c r="D90" s="91">
        <f t="shared" si="8"/>
        <v>2</v>
      </c>
      <c r="E90" s="127">
        <v>20</v>
      </c>
      <c r="F90" s="126">
        <v>20</v>
      </c>
      <c r="G90" s="127"/>
      <c r="H90" s="127"/>
      <c r="I90" s="127"/>
      <c r="J90" s="127"/>
      <c r="K90" s="127"/>
      <c r="L90" s="127"/>
      <c r="M90" s="127"/>
      <c r="N90" s="127"/>
      <c r="O90" s="94"/>
      <c r="P90" s="79"/>
      <c r="Q90" s="95">
        <f t="shared" si="5"/>
        <v>40</v>
      </c>
      <c r="R90" s="96">
        <f t="shared" si="7"/>
        <v>20</v>
      </c>
      <c r="U90" s="37"/>
      <c r="V90" s="77"/>
      <c r="W90" s="14"/>
      <c r="X90" s="14"/>
      <c r="Y90" s="133"/>
      <c r="Z90" s="37"/>
    </row>
    <row r="91" spans="1:31" s="76" customFormat="1" ht="18.75" customHeight="1" thickBot="1">
      <c r="A91" s="105">
        <v>81</v>
      </c>
      <c r="B91" s="102" t="s">
        <v>189</v>
      </c>
      <c r="C91" s="94"/>
      <c r="D91" s="91">
        <f t="shared" si="8"/>
        <v>2</v>
      </c>
      <c r="E91" s="92">
        <v>20</v>
      </c>
      <c r="F91" s="111">
        <v>20</v>
      </c>
      <c r="G91" s="92"/>
      <c r="H91" s="92"/>
      <c r="I91" s="92"/>
      <c r="J91" s="92"/>
      <c r="K91" s="92"/>
      <c r="L91" s="92"/>
      <c r="M91" s="92"/>
      <c r="N91" s="92"/>
      <c r="O91" s="94"/>
      <c r="P91" s="119"/>
      <c r="Q91" s="95">
        <f t="shared" si="5"/>
        <v>40</v>
      </c>
      <c r="R91" s="96">
        <f t="shared" si="7"/>
        <v>20</v>
      </c>
      <c r="U91" s="37"/>
      <c r="V91" s="77"/>
      <c r="W91" s="14"/>
      <c r="X91" s="14"/>
      <c r="Y91" s="133"/>
      <c r="Z91" s="37"/>
    </row>
    <row r="92" spans="1:31" s="76" customFormat="1" ht="18.75" customHeight="1" thickBot="1">
      <c r="A92" s="105">
        <v>81</v>
      </c>
      <c r="B92" s="102" t="s">
        <v>190</v>
      </c>
      <c r="C92" s="90"/>
      <c r="D92" s="91">
        <f t="shared" si="8"/>
        <v>2</v>
      </c>
      <c r="E92" s="127">
        <v>20</v>
      </c>
      <c r="F92" s="126">
        <v>20</v>
      </c>
      <c r="G92" s="127"/>
      <c r="H92" s="127"/>
      <c r="I92" s="127"/>
      <c r="J92" s="127"/>
      <c r="K92" s="127"/>
      <c r="L92" s="127"/>
      <c r="M92" s="127"/>
      <c r="N92" s="127"/>
      <c r="O92" s="94"/>
      <c r="P92" s="119"/>
      <c r="Q92" s="95">
        <f t="shared" si="5"/>
        <v>40</v>
      </c>
      <c r="R92" s="96">
        <f t="shared" si="7"/>
        <v>20</v>
      </c>
      <c r="U92" s="37"/>
      <c r="V92" s="77"/>
      <c r="W92" s="14"/>
      <c r="X92" s="14"/>
      <c r="Y92" s="133"/>
      <c r="Z92" s="37"/>
    </row>
    <row r="93" spans="1:31" s="76" customFormat="1" ht="18.75" customHeight="1" thickBot="1">
      <c r="A93" s="105">
        <v>81</v>
      </c>
      <c r="B93" s="102" t="s">
        <v>191</v>
      </c>
      <c r="C93" s="94"/>
      <c r="D93" s="91">
        <f t="shared" si="8"/>
        <v>2</v>
      </c>
      <c r="E93" s="92">
        <v>20</v>
      </c>
      <c r="F93" s="111">
        <v>20</v>
      </c>
      <c r="G93" s="92"/>
      <c r="H93" s="92"/>
      <c r="I93" s="92"/>
      <c r="J93" s="92"/>
      <c r="K93" s="92"/>
      <c r="L93" s="92"/>
      <c r="M93" s="92"/>
      <c r="N93" s="92"/>
      <c r="O93" s="94"/>
      <c r="P93" s="119"/>
      <c r="Q93" s="95">
        <f t="shared" si="5"/>
        <v>40</v>
      </c>
      <c r="R93" s="96">
        <f t="shared" si="7"/>
        <v>20</v>
      </c>
      <c r="U93" s="37"/>
      <c r="V93" s="77"/>
      <c r="W93" s="14"/>
      <c r="X93" s="14"/>
      <c r="Y93" s="133"/>
      <c r="Z93" s="37"/>
    </row>
    <row r="94" spans="1:31" s="76" customFormat="1" ht="18.75" customHeight="1" thickBot="1">
      <c r="A94" s="105">
        <v>81</v>
      </c>
      <c r="B94" s="102" t="s">
        <v>192</v>
      </c>
      <c r="C94" s="90"/>
      <c r="D94" s="91">
        <f t="shared" si="8"/>
        <v>2</v>
      </c>
      <c r="E94" s="114">
        <v>20</v>
      </c>
      <c r="F94" s="111">
        <v>20</v>
      </c>
      <c r="G94" s="114"/>
      <c r="H94" s="114"/>
      <c r="I94" s="114"/>
      <c r="J94" s="114"/>
      <c r="K94" s="114"/>
      <c r="L94" s="114"/>
      <c r="M94" s="114"/>
      <c r="N94" s="114"/>
      <c r="O94" s="94"/>
      <c r="P94" s="79"/>
      <c r="Q94" s="95">
        <f t="shared" si="5"/>
        <v>40</v>
      </c>
      <c r="R94" s="96">
        <f t="shared" si="7"/>
        <v>20</v>
      </c>
      <c r="S94" s="97"/>
      <c r="U94" s="37"/>
      <c r="V94" s="77"/>
      <c r="W94" s="14"/>
      <c r="X94" s="14"/>
      <c r="Y94" s="133"/>
      <c r="Z94" s="37"/>
    </row>
    <row r="95" spans="1:31" s="76" customFormat="1" ht="18.75" customHeight="1" thickBot="1">
      <c r="A95" s="105">
        <v>81</v>
      </c>
      <c r="B95" s="102" t="s">
        <v>193</v>
      </c>
      <c r="C95" s="90"/>
      <c r="D95" s="91">
        <f t="shared" si="8"/>
        <v>2</v>
      </c>
      <c r="E95" s="103">
        <v>20</v>
      </c>
      <c r="F95" s="111">
        <v>20</v>
      </c>
      <c r="G95" s="103"/>
      <c r="H95" s="103"/>
      <c r="I95" s="103"/>
      <c r="J95" s="103"/>
      <c r="K95" s="103"/>
      <c r="L95" s="103"/>
      <c r="M95" s="103"/>
      <c r="N95" s="103"/>
      <c r="O95" s="94"/>
      <c r="P95" s="79"/>
      <c r="Q95" s="95">
        <f t="shared" si="5"/>
        <v>40</v>
      </c>
      <c r="R95" s="96">
        <f t="shared" si="7"/>
        <v>20</v>
      </c>
      <c r="S95" s="97"/>
      <c r="U95" s="37"/>
      <c r="V95" s="77"/>
      <c r="W95" s="14"/>
      <c r="X95" s="14"/>
      <c r="Y95" s="133"/>
      <c r="Z95" s="37"/>
    </row>
    <row r="96" spans="1:31" s="76" customFormat="1" ht="18.75" customHeight="1" thickBot="1">
      <c r="A96" s="105">
        <v>92</v>
      </c>
      <c r="B96" s="102" t="s">
        <v>194</v>
      </c>
      <c r="C96" s="90" t="s">
        <v>73</v>
      </c>
      <c r="D96" s="91">
        <f t="shared" si="8"/>
        <v>1</v>
      </c>
      <c r="E96" s="127"/>
      <c r="F96" s="126"/>
      <c r="G96" s="127"/>
      <c r="H96" s="127"/>
      <c r="I96" s="127"/>
      <c r="J96" s="127"/>
      <c r="K96" s="127"/>
      <c r="L96" s="127">
        <v>39</v>
      </c>
      <c r="M96" s="127"/>
      <c r="N96" s="127"/>
      <c r="O96" s="94"/>
      <c r="P96" s="79"/>
      <c r="Q96" s="95">
        <f t="shared" si="5"/>
        <v>39</v>
      </c>
      <c r="R96" s="96">
        <f t="shared" si="7"/>
        <v>39</v>
      </c>
      <c r="S96" s="97"/>
      <c r="U96" s="37"/>
      <c r="V96" s="77"/>
      <c r="W96" s="14"/>
      <c r="X96" s="14"/>
      <c r="Y96" s="133"/>
      <c r="Z96" s="37"/>
      <c r="AB96" s="125"/>
      <c r="AC96" s="125"/>
      <c r="AD96" s="125"/>
      <c r="AE96" s="101"/>
    </row>
    <row r="97" spans="1:31" s="76" customFormat="1" ht="24" thickBot="1">
      <c r="A97" s="105">
        <v>92</v>
      </c>
      <c r="B97" s="102" t="s">
        <v>195</v>
      </c>
      <c r="C97" s="94"/>
      <c r="D97" s="91">
        <f t="shared" si="8"/>
        <v>1</v>
      </c>
      <c r="E97" s="92"/>
      <c r="F97" s="111">
        <v>39</v>
      </c>
      <c r="G97" s="92"/>
      <c r="H97" s="92"/>
      <c r="I97" s="92"/>
      <c r="J97" s="92"/>
      <c r="K97" s="92"/>
      <c r="L97" s="92"/>
      <c r="M97" s="92"/>
      <c r="N97" s="92"/>
      <c r="O97" s="94"/>
      <c r="P97" s="79"/>
      <c r="Q97" s="95">
        <f t="shared" si="5"/>
        <v>39</v>
      </c>
      <c r="R97" s="96">
        <f t="shared" si="7"/>
        <v>39</v>
      </c>
      <c r="S97" s="97"/>
      <c r="U97" s="37"/>
      <c r="V97" s="77"/>
      <c r="W97" s="14"/>
      <c r="X97" s="14"/>
      <c r="Y97" s="133"/>
      <c r="Z97" s="37"/>
      <c r="AB97" s="125"/>
      <c r="AC97" s="125"/>
      <c r="AD97" s="125"/>
      <c r="AE97" s="101"/>
    </row>
    <row r="98" spans="1:31" s="76" customFormat="1" ht="24" thickBot="1">
      <c r="A98" s="105">
        <v>92</v>
      </c>
      <c r="B98" s="102" t="s">
        <v>117</v>
      </c>
      <c r="C98" s="90" t="s">
        <v>22</v>
      </c>
      <c r="D98" s="91">
        <f t="shared" si="8"/>
        <v>1</v>
      </c>
      <c r="E98" s="92"/>
      <c r="F98" s="111"/>
      <c r="G98" s="92"/>
      <c r="H98" s="92"/>
      <c r="I98" s="92"/>
      <c r="J98" s="92"/>
      <c r="K98" s="92">
        <v>39</v>
      </c>
      <c r="L98" s="92"/>
      <c r="M98" s="92"/>
      <c r="N98" s="92"/>
      <c r="O98" s="94"/>
      <c r="P98" s="79"/>
      <c r="Q98" s="95">
        <f t="shared" si="5"/>
        <v>39</v>
      </c>
      <c r="R98" s="96">
        <f t="shared" si="7"/>
        <v>39</v>
      </c>
      <c r="S98" s="97"/>
      <c r="U98" s="37"/>
      <c r="V98" s="77"/>
      <c r="W98" s="14"/>
      <c r="X98" s="14"/>
      <c r="Y98" s="133"/>
      <c r="Z98" s="37"/>
      <c r="AB98" s="125"/>
      <c r="AC98" s="125"/>
      <c r="AD98" s="125"/>
      <c r="AE98" s="101"/>
    </row>
    <row r="99" spans="1:31" s="76" customFormat="1" ht="24" thickBot="1">
      <c r="A99" s="105">
        <v>95</v>
      </c>
      <c r="B99" s="102" t="s">
        <v>57</v>
      </c>
      <c r="C99" s="90" t="s">
        <v>23</v>
      </c>
      <c r="D99" s="91">
        <f t="shared" si="8"/>
        <v>1</v>
      </c>
      <c r="E99" s="127"/>
      <c r="F99" s="126"/>
      <c r="G99" s="127"/>
      <c r="H99" s="127"/>
      <c r="I99" s="127">
        <v>37</v>
      </c>
      <c r="J99" s="127"/>
      <c r="K99" s="127"/>
      <c r="L99" s="127"/>
      <c r="M99" s="127"/>
      <c r="N99" s="127"/>
      <c r="O99" s="94"/>
      <c r="P99" s="79"/>
      <c r="Q99" s="95">
        <f t="shared" si="5"/>
        <v>37</v>
      </c>
      <c r="R99" s="96">
        <f t="shared" si="7"/>
        <v>37</v>
      </c>
      <c r="S99" s="97"/>
      <c r="U99" s="37"/>
      <c r="V99" s="77"/>
      <c r="W99" s="14"/>
      <c r="X99" s="14"/>
      <c r="Y99" s="133"/>
      <c r="Z99" s="37"/>
    </row>
    <row r="100" spans="1:31" s="76" customFormat="1" ht="24" thickBot="1">
      <c r="A100" s="105">
        <v>96</v>
      </c>
      <c r="B100" s="102" t="s">
        <v>128</v>
      </c>
      <c r="C100" s="94" t="s">
        <v>15</v>
      </c>
      <c r="D100" s="91">
        <f t="shared" si="8"/>
        <v>1</v>
      </c>
      <c r="E100" s="107"/>
      <c r="F100" s="111"/>
      <c r="G100" s="107"/>
      <c r="H100" s="107"/>
      <c r="I100" s="107">
        <v>36</v>
      </c>
      <c r="J100" s="107"/>
      <c r="K100" s="107"/>
      <c r="L100" s="107"/>
      <c r="M100" s="107"/>
      <c r="N100" s="107"/>
      <c r="O100" s="109"/>
      <c r="P100" s="79"/>
      <c r="Q100" s="95">
        <f t="shared" ref="Q100:Q163" si="9">SUM(E100:O100)</f>
        <v>36</v>
      </c>
      <c r="R100" s="96">
        <f t="shared" si="7"/>
        <v>36</v>
      </c>
      <c r="S100" s="97"/>
      <c r="U100" s="37"/>
      <c r="V100" s="77"/>
      <c r="W100" s="14"/>
      <c r="X100" s="14"/>
      <c r="Y100" s="133"/>
      <c r="Z100" s="37"/>
    </row>
    <row r="101" spans="1:31" s="76" customFormat="1" ht="24" thickBot="1">
      <c r="A101" s="105">
        <v>97</v>
      </c>
      <c r="B101" s="102" t="s">
        <v>106</v>
      </c>
      <c r="C101" s="90" t="s">
        <v>19</v>
      </c>
      <c r="D101" s="91">
        <f t="shared" si="8"/>
        <v>1</v>
      </c>
      <c r="E101" s="127"/>
      <c r="F101" s="126"/>
      <c r="G101" s="127"/>
      <c r="H101" s="127"/>
      <c r="I101" s="127">
        <v>35</v>
      </c>
      <c r="J101" s="127"/>
      <c r="K101" s="127"/>
      <c r="L101" s="127"/>
      <c r="M101" s="127"/>
      <c r="N101" s="127"/>
      <c r="O101" s="94"/>
      <c r="P101" s="79"/>
      <c r="Q101" s="95">
        <f t="shared" si="9"/>
        <v>35</v>
      </c>
      <c r="R101" s="96">
        <f t="shared" si="7"/>
        <v>35</v>
      </c>
      <c r="S101" s="97"/>
      <c r="U101" s="37"/>
      <c r="V101" s="77"/>
      <c r="W101" s="14"/>
      <c r="X101" s="14"/>
      <c r="Y101" s="133"/>
      <c r="Z101" s="37"/>
      <c r="AB101" s="125"/>
      <c r="AC101" s="125"/>
      <c r="AD101" s="125"/>
      <c r="AE101" s="101"/>
    </row>
    <row r="102" spans="1:31" s="76" customFormat="1" ht="24" thickBot="1">
      <c r="A102" s="105">
        <v>97</v>
      </c>
      <c r="B102" s="102" t="s">
        <v>107</v>
      </c>
      <c r="C102" s="94" t="s">
        <v>19</v>
      </c>
      <c r="D102" s="91">
        <f t="shared" si="8"/>
        <v>1</v>
      </c>
      <c r="E102" s="92"/>
      <c r="F102" s="111"/>
      <c r="G102" s="92"/>
      <c r="H102" s="92"/>
      <c r="I102" s="92">
        <v>35</v>
      </c>
      <c r="J102" s="92"/>
      <c r="K102" s="92"/>
      <c r="L102" s="92"/>
      <c r="M102" s="92"/>
      <c r="N102" s="92"/>
      <c r="O102" s="94"/>
      <c r="P102" s="79"/>
      <c r="Q102" s="95">
        <f t="shared" si="9"/>
        <v>35</v>
      </c>
      <c r="R102" s="96">
        <f t="shared" si="7"/>
        <v>35</v>
      </c>
      <c r="S102" s="97"/>
      <c r="U102" s="37"/>
      <c r="V102" s="81"/>
      <c r="W102" s="79"/>
      <c r="X102" s="14"/>
      <c r="Y102" s="133"/>
      <c r="Z102" s="37"/>
      <c r="AB102" s="125"/>
      <c r="AC102" s="125"/>
      <c r="AD102" s="125"/>
      <c r="AE102" s="101"/>
    </row>
    <row r="103" spans="1:31" s="76" customFormat="1" ht="24" thickBot="1">
      <c r="A103" s="105">
        <v>99</v>
      </c>
      <c r="B103" s="102" t="s">
        <v>72</v>
      </c>
      <c r="C103" s="94" t="s">
        <v>15</v>
      </c>
      <c r="D103" s="91">
        <f t="shared" si="8"/>
        <v>1</v>
      </c>
      <c r="E103" s="92"/>
      <c r="F103" s="111">
        <v>34</v>
      </c>
      <c r="G103" s="92"/>
      <c r="H103" s="92"/>
      <c r="I103" s="92"/>
      <c r="J103" s="92"/>
      <c r="K103" s="92"/>
      <c r="L103" s="92"/>
      <c r="M103" s="92"/>
      <c r="N103" s="92"/>
      <c r="O103" s="94"/>
      <c r="P103" s="79"/>
      <c r="Q103" s="95">
        <f t="shared" si="9"/>
        <v>34</v>
      </c>
      <c r="R103" s="96">
        <f t="shared" si="7"/>
        <v>34</v>
      </c>
      <c r="S103" s="97"/>
      <c r="U103" s="37"/>
      <c r="V103" s="81"/>
      <c r="W103" s="79"/>
      <c r="X103" s="14"/>
      <c r="Y103" s="133"/>
      <c r="Z103" s="37"/>
      <c r="AB103" s="125"/>
      <c r="AC103" s="125"/>
      <c r="AD103" s="125"/>
      <c r="AE103" s="101"/>
    </row>
    <row r="104" spans="1:31" s="76" customFormat="1" ht="24" thickBot="1">
      <c r="A104" s="105">
        <v>100</v>
      </c>
      <c r="B104" s="102" t="s">
        <v>196</v>
      </c>
      <c r="C104" s="90"/>
      <c r="D104" s="91">
        <f t="shared" si="8"/>
        <v>1</v>
      </c>
      <c r="E104" s="92">
        <v>31</v>
      </c>
      <c r="F104" s="111"/>
      <c r="G104" s="92"/>
      <c r="H104" s="92"/>
      <c r="I104" s="92"/>
      <c r="J104" s="92"/>
      <c r="K104" s="92"/>
      <c r="L104" s="92"/>
      <c r="M104" s="92"/>
      <c r="N104" s="92"/>
      <c r="O104" s="94"/>
      <c r="P104" s="79"/>
      <c r="Q104" s="95">
        <f t="shared" si="9"/>
        <v>31</v>
      </c>
      <c r="R104" s="96">
        <f t="shared" si="7"/>
        <v>31</v>
      </c>
      <c r="U104" s="37"/>
      <c r="V104" s="118"/>
      <c r="W104" s="79"/>
      <c r="X104" s="14"/>
      <c r="Y104" s="133"/>
      <c r="Z104" s="37"/>
    </row>
    <row r="105" spans="1:31" s="76" customFormat="1" ht="24" thickBot="1">
      <c r="A105" s="105">
        <v>100</v>
      </c>
      <c r="B105" s="102" t="s">
        <v>197</v>
      </c>
      <c r="C105" s="90"/>
      <c r="D105" s="91">
        <f t="shared" si="8"/>
        <v>1</v>
      </c>
      <c r="E105" s="92">
        <v>31</v>
      </c>
      <c r="F105" s="111"/>
      <c r="G105" s="92"/>
      <c r="H105" s="92"/>
      <c r="I105" s="92"/>
      <c r="J105" s="92"/>
      <c r="K105" s="92"/>
      <c r="L105" s="92"/>
      <c r="M105" s="92"/>
      <c r="N105" s="92"/>
      <c r="O105" s="94"/>
      <c r="P105" s="79"/>
      <c r="Q105" s="95">
        <f t="shared" si="9"/>
        <v>31</v>
      </c>
      <c r="R105" s="96">
        <f t="shared" si="7"/>
        <v>31</v>
      </c>
      <c r="U105" s="37"/>
      <c r="V105" s="134"/>
      <c r="X105" s="14"/>
      <c r="Y105" s="133"/>
      <c r="Z105" s="37"/>
    </row>
    <row r="106" spans="1:31" s="76" customFormat="1" ht="24" thickBot="1">
      <c r="A106" s="105">
        <v>100</v>
      </c>
      <c r="B106" s="102" t="s">
        <v>126</v>
      </c>
      <c r="C106" s="94" t="s">
        <v>23</v>
      </c>
      <c r="D106" s="91">
        <f t="shared" si="8"/>
        <v>1</v>
      </c>
      <c r="E106" s="107"/>
      <c r="F106" s="111"/>
      <c r="G106" s="107"/>
      <c r="H106" s="107"/>
      <c r="I106" s="107"/>
      <c r="J106" s="107"/>
      <c r="K106" s="107">
        <v>31</v>
      </c>
      <c r="L106" s="107"/>
      <c r="M106" s="107"/>
      <c r="N106" s="107"/>
      <c r="O106" s="109"/>
      <c r="P106" s="79"/>
      <c r="Q106" s="95">
        <f t="shared" si="9"/>
        <v>31</v>
      </c>
      <c r="R106" s="96">
        <f t="shared" si="7"/>
        <v>31</v>
      </c>
      <c r="U106" s="37"/>
      <c r="V106" s="134"/>
      <c r="X106" s="14"/>
      <c r="Y106" s="133"/>
      <c r="Z106" s="37"/>
    </row>
    <row r="107" spans="1:31" s="76" customFormat="1" ht="24" thickBot="1">
      <c r="A107" s="105">
        <v>103</v>
      </c>
      <c r="B107" s="102" t="s">
        <v>198</v>
      </c>
      <c r="C107" s="94"/>
      <c r="D107" s="91">
        <f t="shared" si="8"/>
        <v>1</v>
      </c>
      <c r="E107" s="92"/>
      <c r="F107" s="111"/>
      <c r="G107" s="92"/>
      <c r="H107" s="92">
        <v>30</v>
      </c>
      <c r="I107" s="92"/>
      <c r="J107" s="92"/>
      <c r="K107" s="92"/>
      <c r="L107" s="92"/>
      <c r="M107" s="92"/>
      <c r="N107" s="92"/>
      <c r="O107" s="94"/>
      <c r="P107" s="79"/>
      <c r="Q107" s="95">
        <f t="shared" si="9"/>
        <v>30</v>
      </c>
      <c r="R107" s="96">
        <f t="shared" si="7"/>
        <v>30</v>
      </c>
      <c r="U107" s="37"/>
      <c r="V107" s="134"/>
      <c r="X107" s="14"/>
      <c r="Y107" s="133"/>
      <c r="Z107" s="37"/>
    </row>
    <row r="108" spans="1:31" s="76" customFormat="1" ht="24" thickBot="1">
      <c r="A108" s="105">
        <v>103</v>
      </c>
      <c r="B108" s="102" t="s">
        <v>199</v>
      </c>
      <c r="C108" s="90"/>
      <c r="D108" s="91">
        <f t="shared" si="8"/>
        <v>1</v>
      </c>
      <c r="E108" s="127"/>
      <c r="F108" s="126"/>
      <c r="G108" s="127"/>
      <c r="H108" s="127"/>
      <c r="I108" s="127"/>
      <c r="J108" s="127"/>
      <c r="K108" s="127"/>
      <c r="L108" s="127"/>
      <c r="M108" s="127"/>
      <c r="N108" s="127">
        <v>30</v>
      </c>
      <c r="O108" s="94"/>
      <c r="P108" s="79"/>
      <c r="Q108" s="95">
        <f t="shared" si="9"/>
        <v>30</v>
      </c>
      <c r="R108" s="96">
        <f t="shared" si="7"/>
        <v>30</v>
      </c>
      <c r="U108" s="37"/>
      <c r="V108" s="134"/>
      <c r="X108" s="14"/>
      <c r="Y108" s="133"/>
      <c r="Z108" s="37"/>
    </row>
    <row r="109" spans="1:31" s="76" customFormat="1" ht="24" thickBot="1">
      <c r="A109" s="105">
        <v>105</v>
      </c>
      <c r="B109" s="102" t="s">
        <v>200</v>
      </c>
      <c r="C109" s="90" t="s">
        <v>15</v>
      </c>
      <c r="D109" s="91">
        <f t="shared" si="8"/>
        <v>1</v>
      </c>
      <c r="E109" s="127"/>
      <c r="F109" s="126"/>
      <c r="G109" s="127"/>
      <c r="H109" s="127"/>
      <c r="I109" s="127"/>
      <c r="J109" s="127"/>
      <c r="K109" s="127"/>
      <c r="L109" s="127"/>
      <c r="M109" s="127"/>
      <c r="N109" s="127">
        <v>29</v>
      </c>
      <c r="O109" s="94"/>
      <c r="P109" s="79"/>
      <c r="Q109" s="95">
        <f t="shared" si="9"/>
        <v>29</v>
      </c>
      <c r="R109" s="96">
        <f t="shared" si="7"/>
        <v>29</v>
      </c>
      <c r="U109" s="37"/>
      <c r="V109" s="134"/>
      <c r="X109" s="14"/>
      <c r="Y109" s="133"/>
      <c r="Z109" s="37"/>
    </row>
    <row r="110" spans="1:31" s="76" customFormat="1" ht="24" thickBot="1">
      <c r="A110" s="105">
        <v>106</v>
      </c>
      <c r="B110" s="102" t="s">
        <v>201</v>
      </c>
      <c r="C110" s="94"/>
      <c r="D110" s="91">
        <f t="shared" si="8"/>
        <v>1</v>
      </c>
      <c r="E110" s="92">
        <v>27</v>
      </c>
      <c r="F110" s="111"/>
      <c r="G110" s="92"/>
      <c r="H110" s="92"/>
      <c r="I110" s="92"/>
      <c r="J110" s="92"/>
      <c r="K110" s="92"/>
      <c r="L110" s="92"/>
      <c r="M110" s="92"/>
      <c r="N110" s="92"/>
      <c r="O110" s="94"/>
      <c r="P110" s="79"/>
      <c r="Q110" s="95">
        <f t="shared" si="9"/>
        <v>27</v>
      </c>
      <c r="R110" s="96">
        <f t="shared" si="7"/>
        <v>27</v>
      </c>
      <c r="U110" s="37"/>
      <c r="V110" s="134"/>
      <c r="X110" s="14"/>
      <c r="Y110" s="133"/>
      <c r="Z110" s="37"/>
    </row>
    <row r="111" spans="1:31" s="76" customFormat="1" ht="24" thickBot="1">
      <c r="A111" s="105">
        <v>106</v>
      </c>
      <c r="B111" s="102" t="s">
        <v>202</v>
      </c>
      <c r="C111" s="90"/>
      <c r="D111" s="91">
        <f t="shared" si="8"/>
        <v>1</v>
      </c>
      <c r="E111" s="127"/>
      <c r="F111" s="126"/>
      <c r="G111" s="127"/>
      <c r="H111" s="127">
        <v>27</v>
      </c>
      <c r="I111" s="127"/>
      <c r="J111" s="127"/>
      <c r="K111" s="127"/>
      <c r="L111" s="127"/>
      <c r="M111" s="127"/>
      <c r="N111" s="127"/>
      <c r="O111" s="94"/>
      <c r="P111" s="79"/>
      <c r="Q111" s="95">
        <f t="shared" si="9"/>
        <v>27</v>
      </c>
      <c r="R111" s="96">
        <f t="shared" si="7"/>
        <v>27</v>
      </c>
      <c r="U111" s="37"/>
      <c r="V111" s="134"/>
      <c r="X111" s="14"/>
      <c r="Y111" s="133"/>
      <c r="Z111" s="37"/>
    </row>
    <row r="112" spans="1:31" s="76" customFormat="1" ht="24" thickBot="1">
      <c r="A112" s="105">
        <v>106</v>
      </c>
      <c r="B112" s="102" t="s">
        <v>203</v>
      </c>
      <c r="C112" s="94"/>
      <c r="D112" s="91">
        <f t="shared" si="8"/>
        <v>1</v>
      </c>
      <c r="E112" s="114"/>
      <c r="F112" s="111"/>
      <c r="G112" s="114"/>
      <c r="H112" s="114"/>
      <c r="I112" s="114"/>
      <c r="J112" s="114"/>
      <c r="K112" s="114">
        <v>27</v>
      </c>
      <c r="L112" s="114"/>
      <c r="M112" s="114"/>
      <c r="N112" s="114"/>
      <c r="O112" s="94"/>
      <c r="P112" s="79"/>
      <c r="Q112" s="95">
        <f t="shared" si="9"/>
        <v>27</v>
      </c>
      <c r="R112" s="96">
        <f t="shared" ref="R112:R163" si="10">SUM(E112:O112)/D112</f>
        <v>27</v>
      </c>
      <c r="U112" s="37"/>
      <c r="V112" s="134"/>
      <c r="X112" s="14"/>
      <c r="Y112" s="133"/>
      <c r="Z112" s="37"/>
    </row>
    <row r="113" spans="1:31" s="76" customFormat="1" ht="18.75" customHeight="1" thickBot="1">
      <c r="A113" s="105">
        <v>109</v>
      </c>
      <c r="B113" s="102" t="s">
        <v>54</v>
      </c>
      <c r="C113" s="90" t="s">
        <v>20</v>
      </c>
      <c r="D113" s="91">
        <f t="shared" si="8"/>
        <v>1</v>
      </c>
      <c r="E113" s="127"/>
      <c r="F113" s="126"/>
      <c r="G113" s="127"/>
      <c r="H113" s="127">
        <v>26</v>
      </c>
      <c r="I113" s="127"/>
      <c r="J113" s="127"/>
      <c r="K113" s="127"/>
      <c r="L113" s="127"/>
      <c r="M113" s="127"/>
      <c r="N113" s="127"/>
      <c r="O113" s="94"/>
      <c r="P113" s="79"/>
      <c r="Q113" s="95">
        <f t="shared" si="9"/>
        <v>26</v>
      </c>
      <c r="R113" s="96">
        <f t="shared" si="10"/>
        <v>26</v>
      </c>
      <c r="U113" s="37"/>
      <c r="V113" s="134"/>
      <c r="X113" s="14"/>
      <c r="Y113" s="133"/>
      <c r="Z113" s="37"/>
    </row>
    <row r="114" spans="1:31" s="76" customFormat="1" ht="18.75" customHeight="1" thickBot="1">
      <c r="A114" s="105">
        <v>110</v>
      </c>
      <c r="B114" s="102" t="s">
        <v>204</v>
      </c>
      <c r="C114" s="90"/>
      <c r="D114" s="91">
        <f t="shared" si="8"/>
        <v>1</v>
      </c>
      <c r="E114" s="103">
        <v>25</v>
      </c>
      <c r="F114" s="24"/>
      <c r="G114" s="103"/>
      <c r="H114" s="103"/>
      <c r="I114" s="103"/>
      <c r="J114" s="103"/>
      <c r="K114" s="103"/>
      <c r="L114" s="103"/>
      <c r="M114" s="103"/>
      <c r="N114" s="103"/>
      <c r="O114" s="94"/>
      <c r="P114" s="79"/>
      <c r="Q114" s="95">
        <f t="shared" si="9"/>
        <v>25</v>
      </c>
      <c r="R114" s="96">
        <f t="shared" si="10"/>
        <v>25</v>
      </c>
      <c r="U114" s="37"/>
      <c r="V114" s="134"/>
      <c r="X114" s="14"/>
      <c r="Y114" s="133"/>
      <c r="Z114" s="37"/>
    </row>
    <row r="115" spans="1:31" s="76" customFormat="1" ht="18.75" customHeight="1" thickBot="1">
      <c r="A115" s="105">
        <v>110</v>
      </c>
      <c r="B115" s="102" t="s">
        <v>205</v>
      </c>
      <c r="C115" s="90"/>
      <c r="D115" s="91">
        <f t="shared" si="8"/>
        <v>1</v>
      </c>
      <c r="E115" s="103">
        <v>25</v>
      </c>
      <c r="F115" s="24"/>
      <c r="G115" s="103"/>
      <c r="H115" s="103"/>
      <c r="I115" s="103"/>
      <c r="J115" s="103"/>
      <c r="K115" s="103"/>
      <c r="L115" s="103"/>
      <c r="M115" s="103"/>
      <c r="N115" s="103"/>
      <c r="O115" s="94"/>
      <c r="P115" s="79"/>
      <c r="Q115" s="95">
        <f t="shared" si="9"/>
        <v>25</v>
      </c>
      <c r="R115" s="96">
        <f t="shared" si="10"/>
        <v>25</v>
      </c>
      <c r="U115" s="37"/>
      <c r="V115" s="134"/>
      <c r="X115" s="14"/>
      <c r="Y115" s="133"/>
      <c r="Z115" s="37"/>
    </row>
    <row r="116" spans="1:31" s="76" customFormat="1" ht="18.75" customHeight="1" thickBot="1">
      <c r="A116" s="105">
        <v>110</v>
      </c>
      <c r="B116" s="102" t="s">
        <v>206</v>
      </c>
      <c r="C116" s="94"/>
      <c r="D116" s="91">
        <f t="shared" si="8"/>
        <v>1</v>
      </c>
      <c r="E116" s="92"/>
      <c r="F116" s="111"/>
      <c r="G116" s="92"/>
      <c r="H116" s="92">
        <v>25</v>
      </c>
      <c r="I116" s="92"/>
      <c r="J116" s="92"/>
      <c r="K116" s="92"/>
      <c r="L116" s="92"/>
      <c r="M116" s="92"/>
      <c r="N116" s="92"/>
      <c r="O116" s="94"/>
      <c r="P116" s="79"/>
      <c r="Q116" s="95">
        <f t="shared" si="9"/>
        <v>25</v>
      </c>
      <c r="R116" s="96">
        <f t="shared" si="10"/>
        <v>25</v>
      </c>
      <c r="U116" s="37"/>
      <c r="V116" s="134"/>
      <c r="X116" s="14"/>
      <c r="Y116" s="133"/>
      <c r="Z116" s="37"/>
    </row>
    <row r="117" spans="1:31" s="76" customFormat="1" ht="18.75" customHeight="1" thickBot="1">
      <c r="A117" s="105">
        <v>110</v>
      </c>
      <c r="B117" s="102" t="s">
        <v>207</v>
      </c>
      <c r="C117" s="90" t="s">
        <v>88</v>
      </c>
      <c r="D117" s="91">
        <f t="shared" si="8"/>
        <v>1</v>
      </c>
      <c r="E117" s="92"/>
      <c r="F117" s="111"/>
      <c r="G117" s="92"/>
      <c r="H117" s="92"/>
      <c r="I117" s="92"/>
      <c r="J117" s="92"/>
      <c r="K117" s="92">
        <v>25</v>
      </c>
      <c r="L117" s="92"/>
      <c r="M117" s="92"/>
      <c r="N117" s="92"/>
      <c r="O117" s="94"/>
      <c r="P117" s="79"/>
      <c r="Q117" s="95">
        <f t="shared" si="9"/>
        <v>25</v>
      </c>
      <c r="R117" s="96">
        <f t="shared" si="10"/>
        <v>25</v>
      </c>
      <c r="U117" s="37"/>
      <c r="V117" s="134"/>
      <c r="X117" s="14"/>
      <c r="Y117" s="133"/>
      <c r="Z117" s="37"/>
    </row>
    <row r="118" spans="1:31" s="76" customFormat="1" ht="18.75" customHeight="1" thickBot="1">
      <c r="A118" s="105">
        <v>114</v>
      </c>
      <c r="B118" s="102" t="s">
        <v>208</v>
      </c>
      <c r="C118" s="90"/>
      <c r="D118" s="91">
        <f t="shared" si="8"/>
        <v>1</v>
      </c>
      <c r="E118" s="92">
        <v>24</v>
      </c>
      <c r="F118" s="111"/>
      <c r="G118" s="92"/>
      <c r="H118" s="92"/>
      <c r="I118" s="92"/>
      <c r="J118" s="92"/>
      <c r="K118" s="92"/>
      <c r="L118" s="92"/>
      <c r="M118" s="92"/>
      <c r="N118" s="92"/>
      <c r="O118" s="94"/>
      <c r="P118" s="79"/>
      <c r="Q118" s="95">
        <f t="shared" si="9"/>
        <v>24</v>
      </c>
      <c r="R118" s="96">
        <f t="shared" si="10"/>
        <v>24</v>
      </c>
      <c r="U118" s="37"/>
      <c r="V118" s="134"/>
      <c r="X118" s="14"/>
      <c r="Y118" s="133"/>
      <c r="Z118" s="37"/>
    </row>
    <row r="119" spans="1:31" s="76" customFormat="1" ht="18.75" customHeight="1" thickBot="1">
      <c r="A119" s="105">
        <v>115</v>
      </c>
      <c r="B119" s="102" t="s">
        <v>209</v>
      </c>
      <c r="C119" s="90"/>
      <c r="D119" s="91">
        <f t="shared" si="8"/>
        <v>1</v>
      </c>
      <c r="E119" s="92">
        <v>22</v>
      </c>
      <c r="F119" s="111"/>
      <c r="G119" s="92"/>
      <c r="H119" s="92"/>
      <c r="I119" s="92"/>
      <c r="J119" s="92"/>
      <c r="K119" s="92"/>
      <c r="L119" s="92"/>
      <c r="M119" s="92"/>
      <c r="N119" s="92"/>
      <c r="O119" s="94"/>
      <c r="P119" s="79"/>
      <c r="Q119" s="95">
        <f t="shared" si="9"/>
        <v>22</v>
      </c>
      <c r="R119" s="96">
        <f t="shared" si="10"/>
        <v>22</v>
      </c>
      <c r="U119" s="37"/>
      <c r="V119" s="134"/>
      <c r="X119" s="14"/>
      <c r="Y119" s="133"/>
      <c r="Z119" s="37"/>
    </row>
    <row r="120" spans="1:31" s="76" customFormat="1" ht="18.75" customHeight="1" thickBot="1">
      <c r="A120" s="105">
        <v>115</v>
      </c>
      <c r="B120" s="102" t="s">
        <v>55</v>
      </c>
      <c r="C120" s="90"/>
      <c r="D120" s="91">
        <f t="shared" si="8"/>
        <v>1</v>
      </c>
      <c r="E120" s="103"/>
      <c r="F120" s="126"/>
      <c r="G120" s="103"/>
      <c r="H120" s="103">
        <v>22</v>
      </c>
      <c r="I120" s="103"/>
      <c r="J120" s="103"/>
      <c r="K120" s="103"/>
      <c r="L120" s="103"/>
      <c r="M120" s="103"/>
      <c r="N120" s="103"/>
      <c r="O120" s="94"/>
      <c r="P120" s="79"/>
      <c r="Q120" s="95">
        <f t="shared" si="9"/>
        <v>22</v>
      </c>
      <c r="R120" s="96">
        <f t="shared" si="10"/>
        <v>22</v>
      </c>
      <c r="U120" s="37"/>
      <c r="V120" s="134"/>
      <c r="X120" s="14"/>
      <c r="Y120" s="133"/>
      <c r="Z120" s="37"/>
    </row>
    <row r="121" spans="1:31" s="76" customFormat="1" ht="18.75" customHeight="1" thickBot="1">
      <c r="A121" s="105">
        <v>115</v>
      </c>
      <c r="B121" s="102" t="s">
        <v>210</v>
      </c>
      <c r="C121" s="90"/>
      <c r="D121" s="91">
        <f t="shared" si="8"/>
        <v>1</v>
      </c>
      <c r="E121" s="92">
        <v>22</v>
      </c>
      <c r="F121" s="111"/>
      <c r="G121" s="92"/>
      <c r="H121" s="92"/>
      <c r="I121" s="92"/>
      <c r="J121" s="92"/>
      <c r="K121" s="92"/>
      <c r="L121" s="92"/>
      <c r="M121" s="92"/>
      <c r="N121" s="92"/>
      <c r="O121" s="94"/>
      <c r="P121" s="79"/>
      <c r="Q121" s="95">
        <f t="shared" si="9"/>
        <v>22</v>
      </c>
      <c r="R121" s="96">
        <f t="shared" si="10"/>
        <v>22</v>
      </c>
      <c r="S121" s="97"/>
      <c r="U121" s="14"/>
      <c r="V121" s="77"/>
      <c r="W121" s="14"/>
      <c r="X121" s="14"/>
      <c r="Y121" s="101"/>
      <c r="Z121" s="14"/>
      <c r="AA121" s="79"/>
      <c r="AB121" s="125"/>
      <c r="AC121" s="125"/>
      <c r="AD121" s="125"/>
      <c r="AE121" s="101"/>
    </row>
    <row r="122" spans="1:31" s="76" customFormat="1" ht="18.75" customHeight="1" thickBot="1">
      <c r="A122" s="105">
        <v>115</v>
      </c>
      <c r="B122" s="102" t="s">
        <v>211</v>
      </c>
      <c r="C122" s="90"/>
      <c r="D122" s="91">
        <f t="shared" si="8"/>
        <v>1</v>
      </c>
      <c r="E122" s="92"/>
      <c r="F122" s="111"/>
      <c r="G122" s="92"/>
      <c r="H122" s="92"/>
      <c r="I122" s="92"/>
      <c r="J122" s="92"/>
      <c r="K122" s="92">
        <v>22</v>
      </c>
      <c r="L122" s="92"/>
      <c r="M122" s="92"/>
      <c r="N122" s="92"/>
      <c r="O122" s="94"/>
      <c r="P122" s="79"/>
      <c r="Q122" s="95">
        <f t="shared" si="9"/>
        <v>22</v>
      </c>
      <c r="R122" s="96">
        <f t="shared" si="10"/>
        <v>22</v>
      </c>
      <c r="U122" s="37"/>
      <c r="V122" s="134"/>
      <c r="X122" s="14"/>
      <c r="Y122" s="133"/>
      <c r="Z122" s="37"/>
    </row>
    <row r="123" spans="1:31" s="76" customFormat="1" ht="18.75" customHeight="1" thickBot="1">
      <c r="A123" s="105">
        <v>119</v>
      </c>
      <c r="B123" s="102" t="s">
        <v>212</v>
      </c>
      <c r="C123" s="90"/>
      <c r="D123" s="91">
        <f t="shared" si="8"/>
        <v>1</v>
      </c>
      <c r="E123" s="103">
        <v>21</v>
      </c>
      <c r="F123" s="111"/>
      <c r="G123" s="103"/>
      <c r="H123" s="103"/>
      <c r="I123" s="103"/>
      <c r="J123" s="103"/>
      <c r="K123" s="103"/>
      <c r="L123" s="103"/>
      <c r="M123" s="103"/>
      <c r="N123" s="103"/>
      <c r="O123" s="94"/>
      <c r="P123" s="79"/>
      <c r="Q123" s="95">
        <f t="shared" si="9"/>
        <v>21</v>
      </c>
      <c r="R123" s="96">
        <f t="shared" si="10"/>
        <v>21</v>
      </c>
      <c r="U123" s="37"/>
      <c r="V123" s="134"/>
      <c r="X123" s="14"/>
      <c r="Y123" s="133"/>
      <c r="Z123" s="37"/>
    </row>
    <row r="124" spans="1:31" s="76" customFormat="1" ht="18.75" customHeight="1" thickBot="1">
      <c r="A124" s="105">
        <v>120</v>
      </c>
      <c r="B124" s="102" t="s">
        <v>213</v>
      </c>
      <c r="C124" s="94"/>
      <c r="D124" s="91">
        <f t="shared" si="8"/>
        <v>1</v>
      </c>
      <c r="E124" s="92"/>
      <c r="F124" s="111">
        <v>20</v>
      </c>
      <c r="G124" s="92"/>
      <c r="H124" s="92"/>
      <c r="I124" s="92"/>
      <c r="J124" s="92"/>
      <c r="K124" s="92"/>
      <c r="L124" s="92"/>
      <c r="M124" s="92"/>
      <c r="N124" s="92"/>
      <c r="O124" s="94"/>
      <c r="P124" s="79"/>
      <c r="Q124" s="95">
        <f t="shared" si="9"/>
        <v>20</v>
      </c>
      <c r="R124" s="96">
        <f t="shared" si="10"/>
        <v>20</v>
      </c>
      <c r="U124" s="37"/>
      <c r="V124" s="134"/>
      <c r="X124" s="14"/>
      <c r="Y124" s="133"/>
      <c r="Z124" s="37"/>
    </row>
    <row r="125" spans="1:31" s="76" customFormat="1" ht="18.75" customHeight="1" thickBot="1">
      <c r="A125" s="105">
        <v>120</v>
      </c>
      <c r="B125" s="102" t="s">
        <v>214</v>
      </c>
      <c r="C125" s="94"/>
      <c r="D125" s="91">
        <f t="shared" si="8"/>
        <v>1</v>
      </c>
      <c r="E125" s="92"/>
      <c r="F125" s="111">
        <v>20</v>
      </c>
      <c r="G125" s="92"/>
      <c r="H125" s="92"/>
      <c r="I125" s="92"/>
      <c r="J125" s="92"/>
      <c r="K125" s="92"/>
      <c r="L125" s="92"/>
      <c r="M125" s="92"/>
      <c r="N125" s="92"/>
      <c r="O125" s="94"/>
      <c r="P125" s="79"/>
      <c r="Q125" s="95">
        <f t="shared" si="9"/>
        <v>20</v>
      </c>
      <c r="R125" s="96">
        <f t="shared" si="10"/>
        <v>20</v>
      </c>
      <c r="U125" s="37"/>
      <c r="V125" s="134"/>
      <c r="X125" s="14"/>
      <c r="Y125" s="133"/>
      <c r="Z125" s="37"/>
    </row>
    <row r="126" spans="1:31" s="76" customFormat="1" ht="18.75" customHeight="1" thickBot="1">
      <c r="A126" s="105">
        <v>120</v>
      </c>
      <c r="B126" s="102" t="s">
        <v>118</v>
      </c>
      <c r="C126" s="94"/>
      <c r="D126" s="91">
        <f t="shared" si="8"/>
        <v>1</v>
      </c>
      <c r="E126" s="107">
        <v>20</v>
      </c>
      <c r="F126" s="111"/>
      <c r="G126" s="107"/>
      <c r="H126" s="107"/>
      <c r="I126" s="107"/>
      <c r="J126" s="107"/>
      <c r="K126" s="107"/>
      <c r="L126" s="107"/>
      <c r="M126" s="107"/>
      <c r="N126" s="107"/>
      <c r="O126" s="109"/>
      <c r="P126" s="79"/>
      <c r="Q126" s="95">
        <f t="shared" si="9"/>
        <v>20</v>
      </c>
      <c r="R126" s="96">
        <f t="shared" si="10"/>
        <v>20</v>
      </c>
      <c r="U126" s="37"/>
      <c r="V126" s="134"/>
      <c r="X126" s="14"/>
      <c r="Y126" s="133"/>
      <c r="Z126" s="37"/>
    </row>
    <row r="127" spans="1:31" s="76" customFormat="1" ht="18.75" customHeight="1" thickBot="1">
      <c r="A127" s="105">
        <v>120</v>
      </c>
      <c r="B127" s="102" t="s">
        <v>215</v>
      </c>
      <c r="C127" s="90" t="s">
        <v>16</v>
      </c>
      <c r="D127" s="91">
        <f t="shared" si="8"/>
        <v>1</v>
      </c>
      <c r="E127" s="92">
        <v>20</v>
      </c>
      <c r="F127" s="111"/>
      <c r="G127" s="92"/>
      <c r="H127" s="92"/>
      <c r="I127" s="92"/>
      <c r="J127" s="92"/>
      <c r="K127" s="92"/>
      <c r="L127" s="92"/>
      <c r="M127" s="92"/>
      <c r="N127" s="92"/>
      <c r="O127" s="94"/>
      <c r="P127" s="79"/>
      <c r="Q127" s="95">
        <f t="shared" si="9"/>
        <v>20</v>
      </c>
      <c r="R127" s="96">
        <f t="shared" si="10"/>
        <v>20</v>
      </c>
      <c r="U127" s="37"/>
      <c r="V127" s="134"/>
      <c r="X127" s="14"/>
      <c r="Y127" s="133"/>
      <c r="Z127" s="37"/>
    </row>
    <row r="128" spans="1:31" s="76" customFormat="1" ht="18.75" customHeight="1" thickBot="1">
      <c r="A128" s="105">
        <v>120</v>
      </c>
      <c r="B128" s="102" t="s">
        <v>216</v>
      </c>
      <c r="C128" s="94"/>
      <c r="D128" s="91">
        <f t="shared" si="8"/>
        <v>1</v>
      </c>
      <c r="E128" s="92"/>
      <c r="F128" s="111">
        <v>20</v>
      </c>
      <c r="G128" s="92"/>
      <c r="H128" s="92"/>
      <c r="I128" s="92"/>
      <c r="J128" s="92"/>
      <c r="K128" s="92"/>
      <c r="L128" s="92"/>
      <c r="M128" s="92"/>
      <c r="N128" s="92"/>
      <c r="O128" s="94"/>
      <c r="P128" s="79"/>
      <c r="Q128" s="95">
        <f t="shared" si="9"/>
        <v>20</v>
      </c>
      <c r="R128" s="96">
        <f t="shared" si="10"/>
        <v>20</v>
      </c>
      <c r="U128" s="37"/>
      <c r="V128" s="134"/>
      <c r="X128" s="14"/>
      <c r="Y128" s="133"/>
      <c r="Z128" s="37"/>
    </row>
    <row r="129" spans="1:26" s="76" customFormat="1" ht="18.75" customHeight="1" thickBot="1">
      <c r="A129" s="105">
        <v>120</v>
      </c>
      <c r="B129" s="102" t="s">
        <v>217</v>
      </c>
      <c r="C129" s="90"/>
      <c r="D129" s="91">
        <f t="shared" si="8"/>
        <v>1</v>
      </c>
      <c r="E129" s="127">
        <v>20</v>
      </c>
      <c r="F129" s="24"/>
      <c r="G129" s="127"/>
      <c r="H129" s="127"/>
      <c r="I129" s="127"/>
      <c r="J129" s="127"/>
      <c r="K129" s="127"/>
      <c r="L129" s="127"/>
      <c r="M129" s="127"/>
      <c r="N129" s="127"/>
      <c r="O129" s="94"/>
      <c r="P129" s="79"/>
      <c r="Q129" s="95">
        <f t="shared" si="9"/>
        <v>20</v>
      </c>
      <c r="R129" s="96">
        <f t="shared" si="10"/>
        <v>20</v>
      </c>
      <c r="U129" s="37"/>
      <c r="V129" s="134"/>
      <c r="X129" s="14"/>
      <c r="Y129" s="133"/>
      <c r="Z129" s="37"/>
    </row>
    <row r="130" spans="1:26" s="76" customFormat="1" ht="18.75" customHeight="1" thickBot="1">
      <c r="A130" s="105">
        <v>120</v>
      </c>
      <c r="B130" s="102" t="s">
        <v>218</v>
      </c>
      <c r="C130" s="90"/>
      <c r="D130" s="91">
        <f t="shared" si="8"/>
        <v>1</v>
      </c>
      <c r="E130" s="127"/>
      <c r="F130" s="135">
        <v>20</v>
      </c>
      <c r="G130" s="127"/>
      <c r="H130" s="127"/>
      <c r="I130" s="127"/>
      <c r="J130" s="127"/>
      <c r="K130" s="127"/>
      <c r="L130" s="127"/>
      <c r="M130" s="127"/>
      <c r="N130" s="127"/>
      <c r="O130" s="90"/>
      <c r="P130" s="117"/>
      <c r="Q130" s="95">
        <f t="shared" si="9"/>
        <v>20</v>
      </c>
      <c r="R130" s="96">
        <f t="shared" si="10"/>
        <v>20</v>
      </c>
      <c r="U130" s="37"/>
      <c r="V130" s="134"/>
      <c r="X130" s="14"/>
      <c r="Y130" s="133"/>
      <c r="Z130" s="37"/>
    </row>
    <row r="131" spans="1:26" s="76" customFormat="1" ht="18.75" customHeight="1" thickBot="1">
      <c r="A131" s="105">
        <v>120</v>
      </c>
      <c r="B131" s="102" t="s">
        <v>219</v>
      </c>
      <c r="C131" s="90"/>
      <c r="D131" s="91">
        <f t="shared" si="8"/>
        <v>1</v>
      </c>
      <c r="E131" s="127">
        <v>20</v>
      </c>
      <c r="F131" s="135"/>
      <c r="G131" s="127"/>
      <c r="H131" s="127"/>
      <c r="I131" s="127"/>
      <c r="J131" s="127"/>
      <c r="K131" s="127"/>
      <c r="L131" s="127"/>
      <c r="M131" s="127"/>
      <c r="N131" s="127"/>
      <c r="O131" s="90"/>
      <c r="P131" s="117"/>
      <c r="Q131" s="95">
        <f t="shared" si="9"/>
        <v>20</v>
      </c>
      <c r="R131" s="96">
        <f t="shared" si="10"/>
        <v>20</v>
      </c>
      <c r="U131" s="37"/>
      <c r="V131" s="134"/>
      <c r="X131" s="14"/>
      <c r="Y131" s="133"/>
      <c r="Z131" s="37"/>
    </row>
    <row r="132" spans="1:26" s="76" customFormat="1" ht="18.75" customHeight="1" thickBot="1">
      <c r="A132" s="105">
        <v>120</v>
      </c>
      <c r="B132" s="102" t="s">
        <v>220</v>
      </c>
      <c r="C132" s="90"/>
      <c r="D132" s="91">
        <f t="shared" si="8"/>
        <v>1</v>
      </c>
      <c r="E132" s="92">
        <v>20</v>
      </c>
      <c r="F132" s="111"/>
      <c r="G132" s="92"/>
      <c r="H132" s="92"/>
      <c r="I132" s="92"/>
      <c r="J132" s="92"/>
      <c r="K132" s="92"/>
      <c r="L132" s="92"/>
      <c r="M132" s="92"/>
      <c r="N132" s="92"/>
      <c r="O132" s="94"/>
      <c r="P132" s="79"/>
      <c r="Q132" s="95">
        <f t="shared" si="9"/>
        <v>20</v>
      </c>
      <c r="R132" s="96">
        <f t="shared" si="10"/>
        <v>20</v>
      </c>
      <c r="U132" s="37"/>
      <c r="V132" s="134"/>
      <c r="X132" s="14"/>
      <c r="Y132" s="133"/>
      <c r="Z132" s="37"/>
    </row>
    <row r="133" spans="1:26" s="76" customFormat="1" ht="18.75" customHeight="1" thickBot="1">
      <c r="A133" s="105">
        <v>120</v>
      </c>
      <c r="B133" s="102" t="s">
        <v>221</v>
      </c>
      <c r="C133" s="94"/>
      <c r="D133" s="91">
        <f t="shared" ref="D133:D163" si="11">COUNT(E133:O133)</f>
        <v>1</v>
      </c>
      <c r="E133" s="107">
        <v>20</v>
      </c>
      <c r="F133" s="111"/>
      <c r="G133" s="107"/>
      <c r="H133" s="107"/>
      <c r="I133" s="107"/>
      <c r="J133" s="107"/>
      <c r="K133" s="107"/>
      <c r="L133" s="107"/>
      <c r="M133" s="107"/>
      <c r="N133" s="107"/>
      <c r="O133" s="109"/>
      <c r="P133" s="79"/>
      <c r="Q133" s="95">
        <f t="shared" si="9"/>
        <v>20</v>
      </c>
      <c r="R133" s="96">
        <f t="shared" si="10"/>
        <v>20</v>
      </c>
      <c r="U133" s="37"/>
      <c r="V133" s="134"/>
      <c r="X133" s="14"/>
      <c r="Y133" s="133"/>
      <c r="Z133" s="37"/>
    </row>
    <row r="134" spans="1:26" s="76" customFormat="1" ht="18.75" customHeight="1" thickBot="1">
      <c r="A134" s="105">
        <v>120</v>
      </c>
      <c r="B134" s="102" t="s">
        <v>222</v>
      </c>
      <c r="C134" s="90"/>
      <c r="D134" s="91">
        <f t="shared" si="11"/>
        <v>1</v>
      </c>
      <c r="E134" s="127">
        <v>20</v>
      </c>
      <c r="F134" s="135"/>
      <c r="G134" s="127"/>
      <c r="H134" s="127"/>
      <c r="I134" s="127"/>
      <c r="J134" s="127"/>
      <c r="K134" s="127"/>
      <c r="L134" s="127"/>
      <c r="M134" s="127"/>
      <c r="N134" s="127"/>
      <c r="O134" s="90"/>
      <c r="P134" s="117"/>
      <c r="Q134" s="95">
        <f t="shared" si="9"/>
        <v>20</v>
      </c>
      <c r="R134" s="96">
        <f t="shared" si="10"/>
        <v>20</v>
      </c>
      <c r="U134" s="37"/>
      <c r="V134" s="134"/>
      <c r="X134" s="14"/>
      <c r="Y134" s="133"/>
      <c r="Z134" s="37"/>
    </row>
    <row r="135" spans="1:26" s="76" customFormat="1" ht="18.75" customHeight="1" thickBot="1">
      <c r="A135" s="105">
        <v>120</v>
      </c>
      <c r="B135" s="102" t="s">
        <v>223</v>
      </c>
      <c r="C135" s="90"/>
      <c r="D135" s="91">
        <f t="shared" si="11"/>
        <v>1</v>
      </c>
      <c r="E135" s="127"/>
      <c r="F135" s="126">
        <v>20</v>
      </c>
      <c r="G135" s="127"/>
      <c r="H135" s="127"/>
      <c r="I135" s="127"/>
      <c r="J135" s="127"/>
      <c r="K135" s="127"/>
      <c r="L135" s="127"/>
      <c r="M135" s="127"/>
      <c r="N135" s="127"/>
      <c r="O135" s="94"/>
      <c r="Q135" s="95">
        <f t="shared" si="9"/>
        <v>20</v>
      </c>
      <c r="R135" s="96">
        <f t="shared" si="10"/>
        <v>20</v>
      </c>
      <c r="U135" s="37"/>
      <c r="V135" s="134"/>
      <c r="X135" s="14"/>
      <c r="Y135" s="133"/>
      <c r="Z135" s="37"/>
    </row>
    <row r="136" spans="1:26" s="76" customFormat="1" ht="18.75" customHeight="1" thickBot="1">
      <c r="A136" s="105">
        <v>120</v>
      </c>
      <c r="B136" s="102" t="s">
        <v>224</v>
      </c>
      <c r="C136" s="94"/>
      <c r="D136" s="91">
        <f t="shared" si="11"/>
        <v>1</v>
      </c>
      <c r="E136" s="127">
        <v>20</v>
      </c>
      <c r="F136" s="111"/>
      <c r="G136" s="127"/>
      <c r="H136" s="127"/>
      <c r="I136" s="127"/>
      <c r="J136" s="127"/>
      <c r="K136" s="127"/>
      <c r="L136" s="127"/>
      <c r="M136" s="127"/>
      <c r="N136" s="127"/>
      <c r="O136" s="94"/>
      <c r="P136" s="79"/>
      <c r="Q136" s="95">
        <f t="shared" si="9"/>
        <v>20</v>
      </c>
      <c r="R136" s="96">
        <f t="shared" si="10"/>
        <v>20</v>
      </c>
      <c r="U136" s="37"/>
      <c r="V136" s="134"/>
      <c r="X136" s="14"/>
      <c r="Y136" s="133"/>
      <c r="Z136" s="37"/>
    </row>
    <row r="137" spans="1:26" s="76" customFormat="1" ht="18.75" customHeight="1" thickBot="1">
      <c r="A137" s="105">
        <v>120</v>
      </c>
      <c r="B137" s="102" t="s">
        <v>225</v>
      </c>
      <c r="C137" s="90"/>
      <c r="D137" s="91">
        <f t="shared" si="11"/>
        <v>1</v>
      </c>
      <c r="E137" s="127"/>
      <c r="F137" s="126">
        <v>20</v>
      </c>
      <c r="G137" s="127"/>
      <c r="H137" s="127"/>
      <c r="I137" s="127"/>
      <c r="J137" s="127"/>
      <c r="K137" s="127"/>
      <c r="L137" s="127"/>
      <c r="M137" s="127"/>
      <c r="N137" s="127"/>
      <c r="O137" s="94"/>
      <c r="Q137" s="95">
        <f t="shared" si="9"/>
        <v>20</v>
      </c>
      <c r="R137" s="96">
        <f t="shared" si="10"/>
        <v>20</v>
      </c>
      <c r="U137" s="37"/>
      <c r="V137" s="134"/>
      <c r="X137" s="14"/>
      <c r="Y137" s="133"/>
      <c r="Z137" s="37"/>
    </row>
    <row r="138" spans="1:26" s="76" customFormat="1" ht="18.75" customHeight="1" thickBot="1">
      <c r="A138" s="105">
        <v>120</v>
      </c>
      <c r="B138" s="102" t="s">
        <v>81</v>
      </c>
      <c r="C138" s="90" t="s">
        <v>19</v>
      </c>
      <c r="D138" s="91">
        <f t="shared" si="11"/>
        <v>1</v>
      </c>
      <c r="E138" s="103"/>
      <c r="F138" s="111">
        <v>20</v>
      </c>
      <c r="G138" s="103"/>
      <c r="H138" s="103"/>
      <c r="I138" s="103"/>
      <c r="J138" s="103"/>
      <c r="K138" s="103"/>
      <c r="L138" s="103"/>
      <c r="M138" s="103"/>
      <c r="N138" s="103"/>
      <c r="O138" s="94"/>
      <c r="P138" s="79"/>
      <c r="Q138" s="95">
        <f t="shared" si="9"/>
        <v>20</v>
      </c>
      <c r="R138" s="96">
        <f t="shared" si="10"/>
        <v>20</v>
      </c>
      <c r="U138" s="37"/>
      <c r="V138" s="134"/>
      <c r="X138" s="14"/>
      <c r="Y138" s="133"/>
      <c r="Z138" s="37"/>
    </row>
    <row r="139" spans="1:26" s="76" customFormat="1" ht="18.75" customHeight="1" thickBot="1">
      <c r="A139" s="105">
        <v>120</v>
      </c>
      <c r="B139" s="102" t="s">
        <v>226</v>
      </c>
      <c r="C139" s="94"/>
      <c r="D139" s="91">
        <f t="shared" si="11"/>
        <v>1</v>
      </c>
      <c r="E139" s="92"/>
      <c r="F139" s="111">
        <v>20</v>
      </c>
      <c r="G139" s="92"/>
      <c r="H139" s="92"/>
      <c r="I139" s="92"/>
      <c r="J139" s="92"/>
      <c r="K139" s="92"/>
      <c r="L139" s="92"/>
      <c r="M139" s="92"/>
      <c r="N139" s="92"/>
      <c r="O139" s="94"/>
      <c r="P139" s="79"/>
      <c r="Q139" s="95">
        <f t="shared" si="9"/>
        <v>20</v>
      </c>
      <c r="R139" s="96">
        <f t="shared" si="10"/>
        <v>20</v>
      </c>
      <c r="U139" s="37"/>
      <c r="V139" s="134"/>
      <c r="X139" s="14"/>
      <c r="Y139" s="133"/>
      <c r="Z139" s="37"/>
    </row>
    <row r="140" spans="1:26" s="76" customFormat="1" ht="18.75" customHeight="1" thickBot="1">
      <c r="A140" s="105">
        <v>120</v>
      </c>
      <c r="B140" s="102" t="s">
        <v>227</v>
      </c>
      <c r="C140" s="90"/>
      <c r="D140" s="91">
        <f t="shared" si="11"/>
        <v>1</v>
      </c>
      <c r="E140" s="103">
        <v>20</v>
      </c>
      <c r="F140" s="111"/>
      <c r="G140" s="103"/>
      <c r="H140" s="103"/>
      <c r="I140" s="103"/>
      <c r="J140" s="103"/>
      <c r="K140" s="103"/>
      <c r="L140" s="103"/>
      <c r="M140" s="103"/>
      <c r="N140" s="103"/>
      <c r="O140" s="94"/>
      <c r="P140" s="79"/>
      <c r="Q140" s="95">
        <f t="shared" si="9"/>
        <v>20</v>
      </c>
      <c r="R140" s="96">
        <f t="shared" si="10"/>
        <v>20</v>
      </c>
      <c r="U140" s="37"/>
      <c r="V140" s="134"/>
      <c r="X140" s="14"/>
      <c r="Y140" s="133"/>
      <c r="Z140" s="37"/>
    </row>
    <row r="141" spans="1:26" s="76" customFormat="1" ht="18.75" customHeight="1" thickBot="1">
      <c r="A141" s="105">
        <v>120</v>
      </c>
      <c r="B141" s="102" t="s">
        <v>228</v>
      </c>
      <c r="C141" s="94"/>
      <c r="D141" s="91">
        <f t="shared" si="11"/>
        <v>1</v>
      </c>
      <c r="E141" s="92"/>
      <c r="F141" s="111">
        <v>20</v>
      </c>
      <c r="G141" s="92"/>
      <c r="H141" s="92"/>
      <c r="I141" s="92"/>
      <c r="J141" s="92"/>
      <c r="K141" s="92"/>
      <c r="L141" s="92"/>
      <c r="M141" s="92"/>
      <c r="N141" s="92"/>
      <c r="O141" s="94"/>
      <c r="Q141" s="95">
        <f t="shared" si="9"/>
        <v>20</v>
      </c>
      <c r="R141" s="96">
        <f t="shared" si="10"/>
        <v>20</v>
      </c>
      <c r="U141" s="37"/>
      <c r="V141" s="134"/>
      <c r="X141" s="14"/>
      <c r="Y141" s="133"/>
      <c r="Z141" s="37"/>
    </row>
    <row r="142" spans="1:26" s="76" customFormat="1" ht="18.75" customHeight="1" thickBot="1">
      <c r="A142" s="105">
        <v>120</v>
      </c>
      <c r="B142" s="102" t="s">
        <v>229</v>
      </c>
      <c r="C142" s="94"/>
      <c r="D142" s="91">
        <f t="shared" si="11"/>
        <v>1</v>
      </c>
      <c r="E142" s="92"/>
      <c r="F142" s="111">
        <v>20</v>
      </c>
      <c r="G142" s="92"/>
      <c r="H142" s="92"/>
      <c r="I142" s="92"/>
      <c r="J142" s="92"/>
      <c r="K142" s="92"/>
      <c r="L142" s="92"/>
      <c r="M142" s="92"/>
      <c r="N142" s="92"/>
      <c r="O142" s="94"/>
      <c r="P142" s="79"/>
      <c r="Q142" s="95">
        <f t="shared" si="9"/>
        <v>20</v>
      </c>
      <c r="R142" s="96">
        <f t="shared" si="10"/>
        <v>20</v>
      </c>
      <c r="U142" s="37"/>
      <c r="V142" s="134"/>
      <c r="X142" s="14"/>
      <c r="Y142" s="133"/>
      <c r="Z142" s="37"/>
    </row>
    <row r="143" spans="1:26" s="76" customFormat="1" ht="18.75" customHeight="1" thickBot="1">
      <c r="A143" s="105">
        <v>120</v>
      </c>
      <c r="B143" s="102" t="s">
        <v>230</v>
      </c>
      <c r="C143" s="90"/>
      <c r="D143" s="91">
        <f t="shared" si="11"/>
        <v>1</v>
      </c>
      <c r="E143" s="92"/>
      <c r="F143" s="111">
        <v>20</v>
      </c>
      <c r="G143" s="92"/>
      <c r="H143" s="92"/>
      <c r="I143" s="92"/>
      <c r="J143" s="92"/>
      <c r="K143" s="92"/>
      <c r="L143" s="92"/>
      <c r="M143" s="92"/>
      <c r="N143" s="92"/>
      <c r="O143" s="94"/>
      <c r="P143" s="79"/>
      <c r="Q143" s="95">
        <f t="shared" si="9"/>
        <v>20</v>
      </c>
      <c r="R143" s="96">
        <f t="shared" si="10"/>
        <v>20</v>
      </c>
      <c r="U143" s="37"/>
      <c r="V143" s="134"/>
      <c r="X143" s="14"/>
      <c r="Y143" s="133"/>
      <c r="Z143" s="37"/>
    </row>
    <row r="144" spans="1:26" s="76" customFormat="1" ht="18.75" customHeight="1" thickBot="1">
      <c r="A144" s="105">
        <v>120</v>
      </c>
      <c r="B144" s="102" t="s">
        <v>231</v>
      </c>
      <c r="C144" s="90"/>
      <c r="D144" s="91">
        <f t="shared" si="11"/>
        <v>1</v>
      </c>
      <c r="E144" s="127"/>
      <c r="F144" s="135">
        <v>20</v>
      </c>
      <c r="G144" s="127"/>
      <c r="H144" s="127"/>
      <c r="I144" s="127"/>
      <c r="J144" s="127"/>
      <c r="K144" s="127"/>
      <c r="L144" s="127"/>
      <c r="M144" s="127"/>
      <c r="N144" s="127"/>
      <c r="O144" s="90"/>
      <c r="P144" s="117"/>
      <c r="Q144" s="95">
        <f t="shared" si="9"/>
        <v>20</v>
      </c>
      <c r="R144" s="96">
        <f t="shared" si="10"/>
        <v>20</v>
      </c>
      <c r="U144" s="37"/>
      <c r="V144" s="134"/>
      <c r="X144" s="14"/>
      <c r="Y144" s="133"/>
      <c r="Z144" s="37"/>
    </row>
    <row r="145" spans="1:26" s="76" customFormat="1" ht="24" thickBot="1">
      <c r="A145" s="105">
        <v>120</v>
      </c>
      <c r="B145" s="102" t="s">
        <v>232</v>
      </c>
      <c r="C145" s="90" t="s">
        <v>15</v>
      </c>
      <c r="D145" s="91">
        <f t="shared" si="11"/>
        <v>1</v>
      </c>
      <c r="E145" s="114"/>
      <c r="F145" s="111">
        <v>20</v>
      </c>
      <c r="G145" s="114"/>
      <c r="H145" s="114"/>
      <c r="I145" s="114"/>
      <c r="J145" s="114"/>
      <c r="K145" s="114"/>
      <c r="L145" s="114"/>
      <c r="M145" s="114"/>
      <c r="N145" s="114"/>
      <c r="O145" s="94"/>
      <c r="P145" s="79"/>
      <c r="Q145" s="95">
        <f t="shared" si="9"/>
        <v>20</v>
      </c>
      <c r="R145" s="96">
        <f t="shared" si="10"/>
        <v>20</v>
      </c>
      <c r="U145" s="37"/>
      <c r="V145" s="134"/>
      <c r="X145" s="14"/>
      <c r="Y145" s="133"/>
      <c r="Z145" s="37"/>
    </row>
    <row r="146" spans="1:26" s="76" customFormat="1" ht="24" thickBot="1">
      <c r="A146" s="105">
        <v>120</v>
      </c>
      <c r="B146" s="102" t="s">
        <v>233</v>
      </c>
      <c r="C146" s="90" t="s">
        <v>168</v>
      </c>
      <c r="D146" s="91">
        <f t="shared" si="11"/>
        <v>1</v>
      </c>
      <c r="E146" s="127"/>
      <c r="F146" s="135">
        <v>20</v>
      </c>
      <c r="G146" s="127"/>
      <c r="H146" s="127"/>
      <c r="I146" s="127"/>
      <c r="J146" s="127"/>
      <c r="K146" s="127"/>
      <c r="L146" s="127"/>
      <c r="M146" s="127"/>
      <c r="N146" s="127"/>
      <c r="O146" s="90"/>
      <c r="P146" s="136"/>
      <c r="Q146" s="95">
        <f t="shared" si="9"/>
        <v>20</v>
      </c>
      <c r="R146" s="96">
        <f t="shared" si="10"/>
        <v>20</v>
      </c>
      <c r="U146" s="37"/>
      <c r="V146" s="134"/>
      <c r="X146" s="14"/>
      <c r="Y146" s="133"/>
      <c r="Z146" s="37"/>
    </row>
    <row r="147" spans="1:26" s="76" customFormat="1" ht="24" thickBot="1">
      <c r="A147" s="105">
        <v>120</v>
      </c>
      <c r="B147" s="102" t="s">
        <v>234</v>
      </c>
      <c r="C147" s="90"/>
      <c r="D147" s="91">
        <f t="shared" si="11"/>
        <v>1</v>
      </c>
      <c r="E147" s="127"/>
      <c r="F147" s="135">
        <v>20</v>
      </c>
      <c r="G147" s="127"/>
      <c r="H147" s="127"/>
      <c r="I147" s="127"/>
      <c r="J147" s="127"/>
      <c r="K147" s="127"/>
      <c r="L147" s="127"/>
      <c r="M147" s="127"/>
      <c r="N147" s="127"/>
      <c r="O147" s="90"/>
      <c r="P147" s="136"/>
      <c r="Q147" s="95">
        <f t="shared" si="9"/>
        <v>20</v>
      </c>
      <c r="R147" s="96">
        <f t="shared" si="10"/>
        <v>20</v>
      </c>
      <c r="U147" s="37"/>
      <c r="V147" s="134"/>
      <c r="X147" s="14"/>
      <c r="Y147" s="133"/>
      <c r="Z147" s="37"/>
    </row>
    <row r="148" spans="1:26" s="76" customFormat="1" ht="24" thickBot="1">
      <c r="A148" s="105">
        <v>120</v>
      </c>
      <c r="B148" s="102" t="s">
        <v>235</v>
      </c>
      <c r="C148" s="94"/>
      <c r="D148" s="91">
        <f t="shared" si="11"/>
        <v>1</v>
      </c>
      <c r="E148" s="107"/>
      <c r="F148" s="111">
        <v>20</v>
      </c>
      <c r="G148" s="107"/>
      <c r="H148" s="107"/>
      <c r="I148" s="107"/>
      <c r="J148" s="107"/>
      <c r="K148" s="107"/>
      <c r="L148" s="107"/>
      <c r="M148" s="107"/>
      <c r="N148" s="107"/>
      <c r="O148" s="109"/>
      <c r="P148" s="79"/>
      <c r="Q148" s="95">
        <f t="shared" si="9"/>
        <v>20</v>
      </c>
      <c r="R148" s="96">
        <f t="shared" si="10"/>
        <v>20</v>
      </c>
      <c r="U148" s="37"/>
      <c r="V148" s="134"/>
      <c r="X148" s="14"/>
      <c r="Y148" s="133"/>
      <c r="Z148" s="37"/>
    </row>
    <row r="149" spans="1:26" s="76" customFormat="1" ht="24" thickBot="1">
      <c r="A149" s="105">
        <v>120</v>
      </c>
      <c r="B149" s="102" t="s">
        <v>236</v>
      </c>
      <c r="C149" s="90" t="s">
        <v>20</v>
      </c>
      <c r="D149" s="91">
        <f t="shared" si="11"/>
        <v>1</v>
      </c>
      <c r="E149" s="103"/>
      <c r="F149" s="111"/>
      <c r="G149" s="103"/>
      <c r="H149" s="103">
        <v>20</v>
      </c>
      <c r="I149" s="103"/>
      <c r="J149" s="103"/>
      <c r="K149" s="103"/>
      <c r="L149" s="103"/>
      <c r="M149" s="103"/>
      <c r="N149" s="103"/>
      <c r="O149" s="94"/>
      <c r="P149" s="79"/>
      <c r="Q149" s="95">
        <f t="shared" si="9"/>
        <v>20</v>
      </c>
      <c r="R149" s="96">
        <f t="shared" si="10"/>
        <v>20</v>
      </c>
      <c r="U149" s="37"/>
      <c r="V149" s="134"/>
      <c r="X149" s="14"/>
      <c r="Y149" s="133"/>
      <c r="Z149" s="37"/>
    </row>
    <row r="150" spans="1:26" s="76" customFormat="1" ht="24" thickBot="1">
      <c r="A150" s="105">
        <v>120</v>
      </c>
      <c r="B150" s="102" t="s">
        <v>237</v>
      </c>
      <c r="C150" s="90"/>
      <c r="D150" s="91">
        <f t="shared" si="11"/>
        <v>1</v>
      </c>
      <c r="E150" s="127"/>
      <c r="F150" s="126"/>
      <c r="G150" s="127"/>
      <c r="H150" s="127"/>
      <c r="I150" s="127"/>
      <c r="J150" s="127"/>
      <c r="K150" s="127">
        <v>20</v>
      </c>
      <c r="L150" s="127"/>
      <c r="M150" s="127"/>
      <c r="N150" s="127"/>
      <c r="O150" s="94"/>
      <c r="P150" s="79"/>
      <c r="Q150" s="95">
        <f t="shared" si="9"/>
        <v>20</v>
      </c>
      <c r="R150" s="96">
        <f t="shared" si="10"/>
        <v>20</v>
      </c>
      <c r="U150" s="37"/>
      <c r="V150" s="134"/>
      <c r="X150" s="14"/>
      <c r="Y150" s="133"/>
      <c r="Z150" s="37"/>
    </row>
    <row r="151" spans="1:26" s="76" customFormat="1" ht="24" thickBot="1">
      <c r="A151" s="105">
        <v>120</v>
      </c>
      <c r="B151" s="102" t="s">
        <v>238</v>
      </c>
      <c r="C151" s="90"/>
      <c r="D151" s="91">
        <f t="shared" si="11"/>
        <v>1</v>
      </c>
      <c r="E151" s="127"/>
      <c r="F151" s="126"/>
      <c r="G151" s="127"/>
      <c r="H151" s="127"/>
      <c r="I151" s="127"/>
      <c r="J151" s="127"/>
      <c r="K151" s="127">
        <v>20</v>
      </c>
      <c r="L151" s="127"/>
      <c r="M151" s="127"/>
      <c r="N151" s="127"/>
      <c r="O151" s="94"/>
      <c r="P151" s="79"/>
      <c r="Q151" s="95">
        <f t="shared" si="9"/>
        <v>20</v>
      </c>
      <c r="R151" s="96">
        <f t="shared" si="10"/>
        <v>20</v>
      </c>
      <c r="U151" s="37"/>
      <c r="V151" s="134"/>
      <c r="X151" s="14"/>
      <c r="Y151" s="133"/>
      <c r="Z151" s="37"/>
    </row>
    <row r="152" spans="1:26" s="76" customFormat="1" ht="24" thickBot="1">
      <c r="A152" s="105">
        <v>120</v>
      </c>
      <c r="B152" s="102" t="s">
        <v>239</v>
      </c>
      <c r="C152" s="90"/>
      <c r="D152" s="91">
        <f t="shared" si="11"/>
        <v>1</v>
      </c>
      <c r="E152" s="127"/>
      <c r="F152" s="126"/>
      <c r="G152" s="127"/>
      <c r="H152" s="127"/>
      <c r="I152" s="127"/>
      <c r="J152" s="127"/>
      <c r="K152" s="127">
        <v>20</v>
      </c>
      <c r="L152" s="127"/>
      <c r="M152" s="127"/>
      <c r="N152" s="127"/>
      <c r="O152" s="94"/>
      <c r="P152" s="79"/>
      <c r="Q152" s="95">
        <f t="shared" si="9"/>
        <v>20</v>
      </c>
      <c r="R152" s="96">
        <f t="shared" si="10"/>
        <v>20</v>
      </c>
      <c r="U152" s="37"/>
      <c r="V152" s="134"/>
      <c r="X152" s="14"/>
      <c r="Y152" s="133"/>
      <c r="Z152" s="37"/>
    </row>
    <row r="153" spans="1:26" s="76" customFormat="1" ht="24" thickBot="1">
      <c r="A153" s="105">
        <v>120</v>
      </c>
      <c r="B153" s="102" t="s">
        <v>240</v>
      </c>
      <c r="C153" s="90"/>
      <c r="D153" s="91">
        <f t="shared" si="11"/>
        <v>1</v>
      </c>
      <c r="E153" s="127"/>
      <c r="F153" s="126"/>
      <c r="G153" s="127"/>
      <c r="H153" s="127"/>
      <c r="I153" s="127"/>
      <c r="J153" s="127"/>
      <c r="K153" s="127">
        <v>20</v>
      </c>
      <c r="L153" s="127"/>
      <c r="M153" s="127"/>
      <c r="N153" s="127"/>
      <c r="O153" s="94"/>
      <c r="P153" s="79"/>
      <c r="Q153" s="95">
        <f t="shared" si="9"/>
        <v>20</v>
      </c>
      <c r="R153" s="96">
        <f t="shared" si="10"/>
        <v>20</v>
      </c>
      <c r="U153" s="37"/>
      <c r="V153" s="134"/>
      <c r="X153" s="14"/>
      <c r="Y153" s="133"/>
      <c r="Z153" s="37"/>
    </row>
    <row r="154" spans="1:26" s="76" customFormat="1" ht="24" thickBot="1">
      <c r="A154" s="105">
        <v>120</v>
      </c>
      <c r="B154" s="102" t="s">
        <v>241</v>
      </c>
      <c r="C154" s="90"/>
      <c r="D154" s="91">
        <f t="shared" si="11"/>
        <v>1</v>
      </c>
      <c r="E154" s="127"/>
      <c r="F154" s="126"/>
      <c r="G154" s="127"/>
      <c r="H154" s="127"/>
      <c r="I154" s="127"/>
      <c r="J154" s="127"/>
      <c r="K154" s="127">
        <v>20</v>
      </c>
      <c r="L154" s="127"/>
      <c r="M154" s="127"/>
      <c r="N154" s="127"/>
      <c r="O154" s="94"/>
      <c r="P154" s="79"/>
      <c r="Q154" s="95">
        <f t="shared" si="9"/>
        <v>20</v>
      </c>
      <c r="R154" s="96">
        <f t="shared" si="10"/>
        <v>20</v>
      </c>
      <c r="U154" s="37"/>
      <c r="V154" s="134"/>
      <c r="X154" s="14"/>
      <c r="Y154" s="133"/>
      <c r="Z154" s="37"/>
    </row>
    <row r="155" spans="1:26" s="76" customFormat="1" ht="24" thickBot="1">
      <c r="A155" s="105">
        <v>120</v>
      </c>
      <c r="B155" s="102" t="s">
        <v>242</v>
      </c>
      <c r="C155" s="90"/>
      <c r="D155" s="91">
        <f t="shared" si="11"/>
        <v>1</v>
      </c>
      <c r="E155" s="127"/>
      <c r="F155" s="126"/>
      <c r="G155" s="127"/>
      <c r="H155" s="127"/>
      <c r="I155" s="127"/>
      <c r="J155" s="127"/>
      <c r="K155" s="127">
        <v>20</v>
      </c>
      <c r="L155" s="127"/>
      <c r="M155" s="127"/>
      <c r="N155" s="127"/>
      <c r="O155" s="94"/>
      <c r="P155" s="79"/>
      <c r="Q155" s="95">
        <f t="shared" si="9"/>
        <v>20</v>
      </c>
      <c r="R155" s="96">
        <f t="shared" si="10"/>
        <v>20</v>
      </c>
      <c r="U155" s="37"/>
      <c r="V155" s="134"/>
      <c r="X155" s="14"/>
      <c r="Y155" s="133"/>
      <c r="Z155" s="37"/>
    </row>
    <row r="156" spans="1:26" s="76" customFormat="1" ht="24" thickBot="1">
      <c r="A156" s="105">
        <v>120</v>
      </c>
      <c r="B156" s="102" t="s">
        <v>243</v>
      </c>
      <c r="C156" s="90"/>
      <c r="D156" s="91">
        <f t="shared" si="11"/>
        <v>1</v>
      </c>
      <c r="E156" s="127"/>
      <c r="F156" s="126"/>
      <c r="G156" s="127"/>
      <c r="H156" s="127"/>
      <c r="I156" s="127"/>
      <c r="J156" s="127"/>
      <c r="K156" s="127">
        <v>20</v>
      </c>
      <c r="L156" s="127"/>
      <c r="M156" s="127"/>
      <c r="N156" s="127"/>
      <c r="O156" s="94"/>
      <c r="P156" s="79"/>
      <c r="Q156" s="95">
        <f t="shared" si="9"/>
        <v>20</v>
      </c>
      <c r="R156" s="96">
        <f t="shared" si="10"/>
        <v>20</v>
      </c>
      <c r="U156" s="37"/>
      <c r="V156" s="134"/>
      <c r="X156" s="14"/>
      <c r="Y156" s="133"/>
      <c r="Z156" s="37"/>
    </row>
    <row r="157" spans="1:26" s="76" customFormat="1" ht="24" thickBot="1">
      <c r="A157" s="105">
        <v>120</v>
      </c>
      <c r="B157" s="102" t="s">
        <v>244</v>
      </c>
      <c r="C157" s="90"/>
      <c r="D157" s="91">
        <f t="shared" si="11"/>
        <v>1</v>
      </c>
      <c r="E157" s="127"/>
      <c r="F157" s="126"/>
      <c r="G157" s="127"/>
      <c r="H157" s="127"/>
      <c r="I157" s="127"/>
      <c r="J157" s="127"/>
      <c r="K157" s="127">
        <v>20</v>
      </c>
      <c r="L157" s="127"/>
      <c r="M157" s="127"/>
      <c r="N157" s="127"/>
      <c r="O157" s="94"/>
      <c r="P157" s="79"/>
      <c r="Q157" s="95">
        <f t="shared" si="9"/>
        <v>20</v>
      </c>
      <c r="R157" s="96">
        <f t="shared" si="10"/>
        <v>20</v>
      </c>
      <c r="U157" s="37"/>
      <c r="V157" s="134"/>
      <c r="X157" s="14"/>
      <c r="Y157" s="133"/>
      <c r="Z157" s="37"/>
    </row>
    <row r="158" spans="1:26" s="76" customFormat="1" ht="24" thickBot="1">
      <c r="A158" s="105">
        <v>120</v>
      </c>
      <c r="B158" s="102" t="s">
        <v>245</v>
      </c>
      <c r="C158" s="90"/>
      <c r="D158" s="91">
        <f t="shared" si="11"/>
        <v>1</v>
      </c>
      <c r="E158" s="92"/>
      <c r="F158" s="111"/>
      <c r="G158" s="92"/>
      <c r="H158" s="92">
        <v>20</v>
      </c>
      <c r="I158" s="92"/>
      <c r="J158" s="92"/>
      <c r="K158" s="92"/>
      <c r="L158" s="92"/>
      <c r="M158" s="92"/>
      <c r="N158" s="92"/>
      <c r="O158" s="94"/>
      <c r="P158" s="79"/>
      <c r="Q158" s="95">
        <f t="shared" si="9"/>
        <v>20</v>
      </c>
      <c r="R158" s="96">
        <f t="shared" si="10"/>
        <v>20</v>
      </c>
      <c r="U158" s="37"/>
      <c r="V158" s="134"/>
      <c r="X158" s="14"/>
      <c r="Y158" s="133"/>
      <c r="Z158" s="37"/>
    </row>
    <row r="159" spans="1:26" s="76" customFormat="1" ht="24" thickBot="1">
      <c r="A159" s="105">
        <v>120</v>
      </c>
      <c r="B159" s="102" t="s">
        <v>246</v>
      </c>
      <c r="C159" s="90"/>
      <c r="D159" s="91">
        <f t="shared" si="11"/>
        <v>1</v>
      </c>
      <c r="E159" s="127"/>
      <c r="F159" s="126"/>
      <c r="G159" s="127"/>
      <c r="H159" s="127"/>
      <c r="I159" s="127"/>
      <c r="J159" s="127"/>
      <c r="K159" s="127">
        <v>20</v>
      </c>
      <c r="L159" s="127"/>
      <c r="M159" s="127"/>
      <c r="N159" s="127"/>
      <c r="O159" s="94"/>
      <c r="P159" s="79"/>
      <c r="Q159" s="95">
        <f t="shared" si="9"/>
        <v>20</v>
      </c>
      <c r="R159" s="96">
        <f t="shared" si="10"/>
        <v>20</v>
      </c>
      <c r="U159" s="37"/>
      <c r="V159" s="134"/>
      <c r="X159" s="14"/>
      <c r="Y159" s="133"/>
      <c r="Z159" s="37"/>
    </row>
    <row r="160" spans="1:26" s="76" customFormat="1" ht="24" thickBot="1">
      <c r="A160" s="105">
        <v>120</v>
      </c>
      <c r="B160" s="102" t="s">
        <v>247</v>
      </c>
      <c r="C160" s="90"/>
      <c r="D160" s="91">
        <f t="shared" si="11"/>
        <v>1</v>
      </c>
      <c r="E160" s="127"/>
      <c r="F160" s="126"/>
      <c r="G160" s="127"/>
      <c r="H160" s="127"/>
      <c r="I160" s="127"/>
      <c r="J160" s="127"/>
      <c r="K160" s="127">
        <v>20</v>
      </c>
      <c r="L160" s="127"/>
      <c r="M160" s="127"/>
      <c r="N160" s="127"/>
      <c r="O160" s="94"/>
      <c r="P160" s="79"/>
      <c r="Q160" s="95">
        <f t="shared" si="9"/>
        <v>20</v>
      </c>
      <c r="R160" s="96">
        <f t="shared" si="10"/>
        <v>20</v>
      </c>
      <c r="U160" s="37"/>
      <c r="V160" s="134"/>
      <c r="X160" s="14"/>
      <c r="Y160" s="133"/>
      <c r="Z160" s="37"/>
    </row>
    <row r="161" spans="1:26" s="76" customFormat="1" ht="24" thickBot="1">
      <c r="A161" s="105">
        <v>120</v>
      </c>
      <c r="B161" s="102" t="s">
        <v>248</v>
      </c>
      <c r="C161" s="90"/>
      <c r="D161" s="91">
        <f t="shared" si="11"/>
        <v>1</v>
      </c>
      <c r="E161" s="127"/>
      <c r="F161" s="126"/>
      <c r="G161" s="127"/>
      <c r="H161" s="127"/>
      <c r="I161" s="127"/>
      <c r="J161" s="127"/>
      <c r="K161" s="127">
        <v>20</v>
      </c>
      <c r="L161" s="127"/>
      <c r="M161" s="127"/>
      <c r="N161" s="127"/>
      <c r="O161" s="94"/>
      <c r="P161" s="79"/>
      <c r="Q161" s="95">
        <f t="shared" si="9"/>
        <v>20</v>
      </c>
      <c r="R161" s="96">
        <f t="shared" si="10"/>
        <v>20</v>
      </c>
      <c r="U161" s="37"/>
      <c r="V161" s="134"/>
      <c r="X161" s="14"/>
      <c r="Y161" s="133"/>
      <c r="Z161" s="37"/>
    </row>
    <row r="162" spans="1:26" s="76" customFormat="1" ht="24" thickBot="1">
      <c r="A162" s="105">
        <v>120</v>
      </c>
      <c r="B162" s="102" t="s">
        <v>249</v>
      </c>
      <c r="C162" s="90"/>
      <c r="D162" s="91">
        <f t="shared" si="11"/>
        <v>1</v>
      </c>
      <c r="E162" s="127"/>
      <c r="F162" s="126"/>
      <c r="G162" s="127"/>
      <c r="H162" s="127"/>
      <c r="I162" s="127"/>
      <c r="J162" s="127"/>
      <c r="K162" s="127">
        <v>20</v>
      </c>
      <c r="L162" s="127"/>
      <c r="M162" s="127"/>
      <c r="N162" s="127"/>
      <c r="O162" s="94"/>
      <c r="P162" s="79"/>
      <c r="Q162" s="95">
        <f t="shared" si="9"/>
        <v>20</v>
      </c>
      <c r="R162" s="96">
        <f t="shared" si="10"/>
        <v>20</v>
      </c>
      <c r="U162" s="37"/>
      <c r="V162" s="134"/>
      <c r="X162" s="14"/>
      <c r="Y162" s="133"/>
      <c r="Z162" s="37"/>
    </row>
    <row r="163" spans="1:26" s="76" customFormat="1" ht="24" thickBot="1">
      <c r="A163" s="105">
        <v>120</v>
      </c>
      <c r="B163" s="102" t="s">
        <v>250</v>
      </c>
      <c r="C163" s="90" t="s">
        <v>88</v>
      </c>
      <c r="D163" s="91">
        <f t="shared" si="11"/>
        <v>1</v>
      </c>
      <c r="E163" s="92"/>
      <c r="F163" s="111"/>
      <c r="G163" s="92"/>
      <c r="H163" s="92"/>
      <c r="I163" s="92"/>
      <c r="J163" s="92"/>
      <c r="K163" s="92">
        <v>20</v>
      </c>
      <c r="L163" s="92"/>
      <c r="M163" s="92"/>
      <c r="N163" s="92"/>
      <c r="O163" s="94"/>
      <c r="P163" s="79"/>
      <c r="Q163" s="95">
        <f t="shared" si="9"/>
        <v>20</v>
      </c>
      <c r="R163" s="96">
        <f t="shared" si="10"/>
        <v>20</v>
      </c>
      <c r="U163" s="37"/>
      <c r="V163" s="134"/>
      <c r="X163" s="14"/>
      <c r="Y163" s="133"/>
      <c r="Z163" s="37"/>
    </row>
    <row r="164" spans="1:26" s="76" customFormat="1" ht="17">
      <c r="A164" s="137"/>
      <c r="B164" s="138"/>
      <c r="C164" s="139"/>
      <c r="D164" s="139"/>
      <c r="E164" s="137"/>
      <c r="F164" s="140"/>
      <c r="G164" s="137"/>
      <c r="H164" s="137"/>
      <c r="I164" s="137"/>
      <c r="J164" s="137"/>
      <c r="K164" s="137"/>
      <c r="L164" s="137"/>
      <c r="M164" s="137"/>
      <c r="N164" s="137"/>
      <c r="O164" s="137"/>
      <c r="P164" s="79"/>
      <c r="Q164" s="141"/>
      <c r="R164" s="142"/>
      <c r="S164" s="97"/>
      <c r="U164" s="37"/>
      <c r="V164" s="134"/>
    </row>
    <row r="165" spans="1:26" s="76" customFormat="1" ht="17">
      <c r="A165" s="79"/>
      <c r="B165" s="117"/>
      <c r="C165" s="117"/>
      <c r="D165" s="117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79"/>
      <c r="P165" s="79"/>
      <c r="Q165" s="97"/>
      <c r="R165" s="118"/>
      <c r="U165" s="37"/>
      <c r="V165" s="134"/>
    </row>
    <row r="166" spans="1:26" s="76" customFormat="1" ht="17">
      <c r="A166" s="79"/>
      <c r="B166" s="117"/>
      <c r="C166" s="117"/>
      <c r="D166" s="117"/>
      <c r="E166" s="144"/>
      <c r="F166" s="143"/>
      <c r="G166" s="144"/>
      <c r="H166" s="144"/>
      <c r="I166" s="144"/>
      <c r="J166" s="144"/>
      <c r="K166" s="144"/>
      <c r="L166" s="144"/>
      <c r="M166" s="144"/>
      <c r="N166" s="144"/>
      <c r="O166" s="79"/>
      <c r="P166" s="79"/>
      <c r="Q166" s="97"/>
      <c r="R166" s="118"/>
      <c r="U166" s="37"/>
      <c r="V166" s="134"/>
    </row>
    <row r="167" spans="1:26" s="76" customFormat="1" ht="17">
      <c r="A167" s="79"/>
      <c r="B167" s="16"/>
      <c r="C167" s="117"/>
      <c r="D167" s="117"/>
      <c r="E167" s="79"/>
      <c r="F167" s="145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97"/>
      <c r="R167" s="118"/>
      <c r="U167" s="37"/>
      <c r="V167" s="134"/>
    </row>
    <row r="168" spans="1:26" s="76" customFormat="1" ht="17">
      <c r="A168" s="79"/>
      <c r="B168" s="117"/>
      <c r="C168" s="79"/>
      <c r="D168" s="117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79"/>
      <c r="P168" s="79"/>
      <c r="Q168" s="97"/>
      <c r="R168" s="118"/>
      <c r="U168" s="37"/>
      <c r="V168" s="134"/>
    </row>
    <row r="169" spans="1:26" s="76" customFormat="1" ht="17">
      <c r="A169" s="79"/>
      <c r="B169" s="117"/>
      <c r="C169" s="117"/>
      <c r="D169" s="117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17"/>
      <c r="P169" s="117"/>
      <c r="Q169" s="97"/>
      <c r="R169" s="118"/>
      <c r="U169" s="37"/>
      <c r="V169" s="134"/>
    </row>
    <row r="170" spans="1:26" s="76" customFormat="1" ht="17">
      <c r="A170" s="79"/>
      <c r="B170" s="117"/>
      <c r="C170" s="79"/>
      <c r="D170" s="79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79"/>
      <c r="P170" s="79"/>
      <c r="Q170" s="97"/>
      <c r="R170" s="118"/>
      <c r="U170" s="37"/>
      <c r="V170" s="134"/>
    </row>
    <row r="171" spans="1:26" s="76" customFormat="1" ht="17">
      <c r="A171" s="79"/>
      <c r="B171" s="128"/>
      <c r="C171" s="79"/>
      <c r="D171" s="117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79"/>
      <c r="P171" s="79"/>
      <c r="Q171" s="97"/>
      <c r="R171" s="118"/>
      <c r="U171" s="37"/>
      <c r="V171" s="134"/>
    </row>
    <row r="172" spans="1:26" s="76" customFormat="1" ht="17">
      <c r="A172" s="79"/>
      <c r="B172" s="117"/>
      <c r="C172" s="117"/>
      <c r="D172" s="117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17"/>
      <c r="P172" s="117"/>
      <c r="Q172" s="97"/>
      <c r="R172" s="118"/>
      <c r="U172" s="37"/>
      <c r="V172" s="134"/>
    </row>
    <row r="173" spans="1:26" s="76" customFormat="1" ht="17">
      <c r="A173" s="79"/>
      <c r="B173" s="16"/>
      <c r="C173" s="117"/>
      <c r="D173" s="117"/>
      <c r="E173" s="144"/>
      <c r="F173" s="145"/>
      <c r="G173" s="144"/>
      <c r="H173" s="144"/>
      <c r="I173" s="144"/>
      <c r="J173" s="144"/>
      <c r="K173" s="144"/>
      <c r="L173" s="144"/>
      <c r="M173" s="144"/>
      <c r="N173" s="144"/>
      <c r="O173" s="79"/>
      <c r="P173" s="79"/>
      <c r="Q173" s="97"/>
      <c r="R173" s="118"/>
      <c r="U173" s="37"/>
      <c r="V173" s="134"/>
    </row>
    <row r="174" spans="1:26" s="76" customFormat="1" ht="17">
      <c r="A174" s="79"/>
      <c r="B174" s="117"/>
      <c r="C174" s="117"/>
      <c r="D174" s="117"/>
      <c r="E174" s="79"/>
      <c r="F174" s="145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97"/>
      <c r="R174" s="118"/>
      <c r="U174" s="37"/>
      <c r="V174" s="134"/>
    </row>
    <row r="175" spans="1:26" s="76" customFormat="1" ht="17">
      <c r="A175" s="79"/>
      <c r="B175" s="128"/>
      <c r="C175" s="117"/>
      <c r="D175" s="117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17"/>
      <c r="P175" s="117"/>
      <c r="Q175" s="97"/>
      <c r="R175" s="118"/>
      <c r="S175" s="97"/>
      <c r="U175" s="37"/>
      <c r="V175" s="134"/>
    </row>
    <row r="176" spans="1:26" s="76" customFormat="1" ht="17">
      <c r="A176" s="79"/>
      <c r="B176" s="117"/>
      <c r="C176" s="117"/>
      <c r="D176" s="117"/>
      <c r="E176" s="79"/>
      <c r="F176" s="16"/>
      <c r="G176" s="79"/>
      <c r="H176" s="79"/>
      <c r="I176" s="79"/>
      <c r="J176" s="79"/>
      <c r="K176" s="79"/>
      <c r="L176" s="79"/>
      <c r="M176" s="79"/>
      <c r="N176" s="79"/>
      <c r="O176" s="97"/>
      <c r="P176" s="79"/>
      <c r="Q176" s="97"/>
      <c r="R176" s="118"/>
      <c r="S176" s="97"/>
      <c r="U176" s="37"/>
      <c r="V176" s="134"/>
    </row>
    <row r="177" spans="1:31" s="76" customFormat="1" ht="17">
      <c r="A177" s="79"/>
      <c r="B177" s="117"/>
      <c r="C177" s="117"/>
      <c r="D177" s="117"/>
      <c r="E177" s="97"/>
      <c r="F177" s="145"/>
      <c r="G177" s="97"/>
      <c r="H177" s="97"/>
      <c r="I177" s="97"/>
      <c r="J177" s="97"/>
      <c r="K177" s="97"/>
      <c r="L177" s="97"/>
      <c r="M177" s="97"/>
      <c r="N177" s="97"/>
      <c r="O177" s="97"/>
      <c r="P177" s="79"/>
      <c r="Q177" s="97"/>
      <c r="R177" s="118"/>
      <c r="S177" s="97"/>
      <c r="U177" s="37"/>
      <c r="V177" s="134"/>
    </row>
    <row r="178" spans="1:31" s="76" customFormat="1" ht="17">
      <c r="A178" s="79"/>
      <c r="B178" s="117"/>
      <c r="C178" s="117"/>
      <c r="D178" s="117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17"/>
      <c r="P178" s="117"/>
      <c r="Q178" s="97"/>
      <c r="R178" s="118"/>
      <c r="S178" s="97"/>
      <c r="U178" s="37"/>
      <c r="V178" s="134"/>
    </row>
    <row r="179" spans="1:31" s="76" customFormat="1" ht="17">
      <c r="A179" s="79"/>
      <c r="B179" s="128"/>
      <c r="C179" s="117"/>
      <c r="D179" s="117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17"/>
      <c r="P179" s="117"/>
      <c r="Q179" s="97"/>
      <c r="R179" s="118"/>
      <c r="U179" s="37"/>
      <c r="V179" s="134"/>
    </row>
    <row r="180" spans="1:31" s="76" customFormat="1" ht="17">
      <c r="A180" s="79"/>
      <c r="B180" s="128"/>
      <c r="C180" s="117"/>
      <c r="D180" s="117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17"/>
      <c r="P180" s="117"/>
      <c r="Q180" s="97"/>
      <c r="R180" s="118"/>
      <c r="U180" s="37"/>
      <c r="V180" s="134"/>
    </row>
    <row r="181" spans="1:31" s="76" customFormat="1" ht="17">
      <c r="A181" s="79"/>
      <c r="B181" s="16"/>
      <c r="C181" s="79"/>
      <c r="D181" s="117"/>
      <c r="E181" s="79"/>
      <c r="F181" s="145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97"/>
      <c r="R181" s="118"/>
      <c r="U181" s="37"/>
      <c r="V181" s="134"/>
    </row>
    <row r="182" spans="1:31" s="76" customFormat="1" ht="17">
      <c r="A182" s="79"/>
      <c r="B182" s="16"/>
      <c r="C182" s="117"/>
      <c r="D182" s="117"/>
      <c r="E182" s="79"/>
      <c r="F182" s="145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97"/>
      <c r="R182" s="118"/>
      <c r="U182" s="37"/>
      <c r="V182" s="134"/>
    </row>
    <row r="183" spans="1:31" s="76" customFormat="1" ht="17">
      <c r="A183" s="79"/>
      <c r="B183" s="16"/>
      <c r="C183" s="117"/>
      <c r="D183" s="117"/>
      <c r="E183" s="144"/>
      <c r="F183" s="145"/>
      <c r="G183" s="144"/>
      <c r="H183" s="144"/>
      <c r="I183" s="144"/>
      <c r="J183" s="144"/>
      <c r="K183" s="144"/>
      <c r="L183" s="144"/>
      <c r="M183" s="144"/>
      <c r="N183" s="144"/>
      <c r="O183" s="79"/>
      <c r="P183" s="79"/>
      <c r="Q183" s="97"/>
      <c r="R183" s="118"/>
      <c r="U183" s="37"/>
      <c r="V183" s="134"/>
    </row>
    <row r="184" spans="1:31" s="76" customFormat="1" ht="17">
      <c r="A184" s="79"/>
      <c r="B184" s="16"/>
      <c r="C184" s="79"/>
      <c r="D184" s="117"/>
      <c r="E184" s="79"/>
      <c r="F184" s="145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97"/>
      <c r="R184" s="118"/>
      <c r="U184" s="37"/>
      <c r="V184" s="134"/>
    </row>
    <row r="185" spans="1:31" s="76" customFormat="1" ht="17">
      <c r="A185" s="79"/>
      <c r="B185" s="117"/>
      <c r="C185" s="117"/>
      <c r="D185" s="117"/>
      <c r="E185" s="79"/>
      <c r="F185" s="145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97"/>
      <c r="R185" s="118"/>
      <c r="U185" s="37"/>
      <c r="V185" s="134"/>
    </row>
    <row r="186" spans="1:31" s="76" customFormat="1" ht="17">
      <c r="A186" s="117"/>
      <c r="B186" s="16"/>
      <c r="C186" s="79"/>
      <c r="D186" s="117"/>
      <c r="E186" s="79"/>
      <c r="F186" s="145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97"/>
      <c r="R186" s="118"/>
      <c r="U186" s="37"/>
      <c r="V186" s="134"/>
    </row>
    <row r="187" spans="1:31" s="76" customFormat="1" ht="17">
      <c r="A187" s="117"/>
      <c r="B187" s="16"/>
      <c r="C187" s="79"/>
      <c r="D187" s="117"/>
      <c r="E187" s="79"/>
      <c r="F187" s="145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97"/>
      <c r="R187" s="118"/>
      <c r="U187" s="37"/>
      <c r="V187" s="134"/>
    </row>
    <row r="188" spans="1:31" s="76" customFormat="1" ht="17">
      <c r="A188" s="79"/>
      <c r="B188" s="146"/>
      <c r="C188" s="117"/>
      <c r="D188" s="117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17"/>
      <c r="P188" s="117"/>
      <c r="Q188" s="97"/>
      <c r="R188" s="118"/>
      <c r="U188" s="37"/>
      <c r="V188" s="134"/>
    </row>
    <row r="189" spans="1:31" s="76" customFormat="1" ht="17">
      <c r="A189" s="79"/>
      <c r="B189" s="128"/>
      <c r="C189" s="117"/>
      <c r="D189" s="117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17"/>
      <c r="P189" s="117"/>
      <c r="Q189" s="97"/>
      <c r="R189" s="118"/>
      <c r="U189" s="37"/>
      <c r="V189" s="134"/>
    </row>
    <row r="190" spans="1:31" s="76" customFormat="1" ht="23">
      <c r="A190" s="79"/>
      <c r="B190" s="16"/>
      <c r="C190" s="79"/>
      <c r="D190" s="117"/>
      <c r="E190" s="79"/>
      <c r="F190" s="145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97"/>
      <c r="R190" s="118"/>
      <c r="S190" s="97"/>
      <c r="U190" s="37"/>
      <c r="V190" s="134"/>
      <c r="AB190" s="125"/>
      <c r="AC190" s="125"/>
      <c r="AD190" s="125"/>
      <c r="AE190" s="101"/>
    </row>
    <row r="191" spans="1:31" s="76" customFormat="1" ht="17">
      <c r="A191" s="79"/>
      <c r="B191" s="128"/>
      <c r="C191" s="117"/>
      <c r="D191" s="117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17"/>
      <c r="P191" s="117"/>
      <c r="Q191" s="97"/>
      <c r="R191" s="118"/>
      <c r="T191" s="37"/>
      <c r="U191" s="37"/>
      <c r="V191" s="83"/>
      <c r="W191" s="37"/>
    </row>
    <row r="192" spans="1:31" s="76" customFormat="1" ht="17">
      <c r="A192" s="79"/>
      <c r="B192" s="16"/>
      <c r="C192" s="79"/>
      <c r="D192" s="117"/>
      <c r="E192" s="79"/>
      <c r="F192" s="145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97"/>
      <c r="R192" s="118"/>
      <c r="U192" s="37"/>
      <c r="V192" s="134"/>
    </row>
    <row r="193" spans="1:31" s="76" customFormat="1" ht="18.75" customHeight="1">
      <c r="A193" s="79"/>
      <c r="B193" s="16"/>
      <c r="C193" s="117"/>
      <c r="D193" s="117"/>
      <c r="E193" s="79"/>
      <c r="F193" s="145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97"/>
      <c r="R193" s="118"/>
      <c r="U193" s="37"/>
      <c r="V193" s="134"/>
    </row>
    <row r="194" spans="1:31" s="76" customFormat="1" ht="18.75" customHeight="1">
      <c r="A194" s="117"/>
      <c r="B194" s="16"/>
      <c r="C194" s="79"/>
      <c r="D194" s="117"/>
      <c r="E194" s="79"/>
      <c r="F194" s="145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97"/>
      <c r="R194" s="118"/>
      <c r="U194" s="37"/>
      <c r="V194" s="134"/>
    </row>
    <row r="195" spans="1:31" s="76" customFormat="1" ht="18.75" customHeight="1">
      <c r="A195" s="79"/>
      <c r="B195" s="128"/>
      <c r="C195" s="117"/>
      <c r="D195" s="117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17"/>
      <c r="P195" s="117"/>
      <c r="Q195" s="97"/>
      <c r="R195" s="118"/>
      <c r="U195" s="37"/>
      <c r="V195" s="134"/>
    </row>
    <row r="196" spans="1:31" s="76" customFormat="1" ht="18.75" customHeight="1">
      <c r="A196" s="79"/>
      <c r="B196" s="128"/>
      <c r="C196" s="117"/>
      <c r="D196" s="117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17"/>
      <c r="P196" s="117"/>
      <c r="Q196" s="97"/>
      <c r="R196" s="118"/>
      <c r="U196" s="37"/>
      <c r="V196" s="134"/>
    </row>
    <row r="197" spans="1:31" s="76" customFormat="1" ht="18.75" customHeight="1">
      <c r="A197" s="117"/>
      <c r="B197" s="117"/>
      <c r="C197" s="117"/>
      <c r="D197" s="117"/>
      <c r="E197" s="144"/>
      <c r="F197" s="143"/>
      <c r="G197" s="144"/>
      <c r="H197" s="144"/>
      <c r="I197" s="144"/>
      <c r="J197" s="144"/>
      <c r="K197" s="144"/>
      <c r="L197" s="144"/>
      <c r="M197" s="144"/>
      <c r="N197" s="144"/>
      <c r="O197" s="79"/>
      <c r="P197" s="79"/>
      <c r="Q197" s="97"/>
      <c r="R197" s="118"/>
      <c r="U197" s="37"/>
      <c r="V197" s="134"/>
    </row>
    <row r="198" spans="1:31" s="76" customFormat="1" ht="18.75" customHeight="1">
      <c r="A198" s="117"/>
      <c r="B198" s="16"/>
      <c r="C198" s="117"/>
      <c r="D198" s="117"/>
      <c r="E198" s="143"/>
      <c r="F198" s="145"/>
      <c r="G198" s="143"/>
      <c r="H198" s="143"/>
      <c r="I198" s="143"/>
      <c r="J198" s="143"/>
      <c r="K198" s="143"/>
      <c r="L198" s="143"/>
      <c r="M198" s="143"/>
      <c r="N198" s="143"/>
      <c r="O198" s="79"/>
      <c r="P198" s="79"/>
      <c r="Q198" s="97"/>
      <c r="R198" s="118"/>
      <c r="S198" s="97"/>
      <c r="U198" s="37"/>
      <c r="V198" s="134"/>
      <c r="AB198" s="125"/>
      <c r="AC198" s="125"/>
      <c r="AD198" s="125"/>
      <c r="AE198" s="101"/>
    </row>
    <row r="199" spans="1:31" s="76" customFormat="1" ht="18.75" customHeight="1">
      <c r="A199" s="79"/>
      <c r="B199" s="16"/>
      <c r="C199" s="79"/>
      <c r="D199" s="117"/>
      <c r="E199" s="79"/>
      <c r="F199" s="145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97"/>
      <c r="R199" s="118"/>
      <c r="S199" s="97"/>
      <c r="U199" s="37"/>
      <c r="V199" s="134"/>
      <c r="AB199" s="125"/>
      <c r="AC199" s="125"/>
      <c r="AD199" s="125"/>
      <c r="AE199" s="101"/>
    </row>
    <row r="200" spans="1:31" s="76" customFormat="1" ht="18.75" customHeight="1">
      <c r="A200" s="79"/>
      <c r="B200" s="16"/>
      <c r="C200" s="117"/>
      <c r="D200" s="117"/>
      <c r="E200" s="144"/>
      <c r="F200" s="145"/>
      <c r="G200" s="144"/>
      <c r="H200" s="144"/>
      <c r="I200" s="144"/>
      <c r="J200" s="144"/>
      <c r="K200" s="144"/>
      <c r="L200" s="144"/>
      <c r="M200" s="144"/>
      <c r="N200" s="144"/>
      <c r="O200" s="79"/>
      <c r="P200" s="79"/>
      <c r="Q200" s="97"/>
      <c r="R200" s="118"/>
      <c r="S200" s="97"/>
      <c r="U200" s="37"/>
      <c r="V200" s="134"/>
      <c r="AB200" s="125"/>
      <c r="AC200" s="125"/>
      <c r="AD200" s="125"/>
      <c r="AE200" s="101"/>
    </row>
    <row r="201" spans="1:31" s="76" customFormat="1" ht="18.75" customHeight="1">
      <c r="A201" s="79"/>
      <c r="B201" s="16"/>
      <c r="C201" s="117"/>
      <c r="D201" s="117"/>
      <c r="E201" s="144"/>
      <c r="F201" s="145"/>
      <c r="G201" s="144"/>
      <c r="H201" s="144"/>
      <c r="I201" s="144"/>
      <c r="J201" s="144"/>
      <c r="K201" s="144"/>
      <c r="L201" s="144"/>
      <c r="M201" s="144"/>
      <c r="N201" s="144"/>
      <c r="O201" s="79"/>
      <c r="P201" s="79"/>
      <c r="Q201" s="97"/>
      <c r="R201" s="118"/>
      <c r="S201" s="97"/>
      <c r="U201" s="37"/>
      <c r="V201" s="134"/>
      <c r="AB201" s="125"/>
      <c r="AC201" s="125"/>
      <c r="AD201" s="125"/>
      <c r="AE201" s="101"/>
    </row>
    <row r="202" spans="1:31" s="76" customFormat="1" ht="18.75" customHeight="1">
      <c r="A202" s="79"/>
      <c r="B202" s="16"/>
      <c r="C202" s="117"/>
      <c r="D202" s="117"/>
      <c r="E202" s="144"/>
      <c r="F202" s="145"/>
      <c r="G202" s="144"/>
      <c r="H202" s="144"/>
      <c r="I202" s="144"/>
      <c r="J202" s="144"/>
      <c r="K202" s="144"/>
      <c r="L202" s="144"/>
      <c r="M202" s="144"/>
      <c r="N202" s="144"/>
      <c r="O202" s="79"/>
      <c r="P202" s="79"/>
      <c r="Q202" s="97"/>
      <c r="R202" s="118"/>
      <c r="S202" s="97"/>
      <c r="U202" s="37"/>
      <c r="V202" s="134"/>
      <c r="AB202" s="125"/>
      <c r="AC202" s="125"/>
      <c r="AD202" s="125"/>
      <c r="AE202" s="101"/>
    </row>
    <row r="203" spans="1:31" s="76" customFormat="1" ht="18.75" customHeight="1">
      <c r="A203" s="79"/>
      <c r="B203" s="16"/>
      <c r="C203" s="79"/>
      <c r="D203" s="117"/>
      <c r="E203" s="79"/>
      <c r="F203" s="145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97"/>
      <c r="R203" s="118"/>
      <c r="S203" s="97"/>
      <c r="U203" s="37"/>
      <c r="V203" s="134"/>
    </row>
    <row r="204" spans="1:31" s="76" customFormat="1" ht="18.75" customHeight="1">
      <c r="A204" s="79"/>
      <c r="B204" s="117"/>
      <c r="C204" s="117"/>
      <c r="D204" s="117"/>
      <c r="E204" s="79"/>
      <c r="F204" s="145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97"/>
      <c r="R204" s="118"/>
      <c r="S204" s="97"/>
      <c r="U204" s="37"/>
      <c r="V204" s="134"/>
    </row>
    <row r="205" spans="1:31" s="76" customFormat="1" ht="18.75" customHeight="1">
      <c r="A205" s="79"/>
      <c r="B205" s="16"/>
      <c r="C205" s="117"/>
      <c r="D205" s="117"/>
      <c r="E205" s="144"/>
      <c r="F205" s="145"/>
      <c r="G205" s="144"/>
      <c r="H205" s="144"/>
      <c r="I205" s="144"/>
      <c r="J205" s="144"/>
      <c r="K205" s="144"/>
      <c r="L205" s="144"/>
      <c r="M205" s="144"/>
      <c r="N205" s="144"/>
      <c r="O205" s="79"/>
      <c r="P205" s="79"/>
      <c r="Q205" s="97"/>
      <c r="R205" s="118"/>
      <c r="S205" s="97"/>
      <c r="U205" s="37"/>
      <c r="V205" s="134"/>
    </row>
    <row r="206" spans="1:31" s="76" customFormat="1" ht="18.75" customHeight="1">
      <c r="A206" s="79"/>
      <c r="B206" s="16"/>
      <c r="C206" s="79"/>
      <c r="D206" s="117"/>
      <c r="E206" s="79"/>
      <c r="F206" s="145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97"/>
      <c r="R206" s="118"/>
      <c r="S206" s="97"/>
      <c r="U206" s="37"/>
      <c r="V206" s="134"/>
    </row>
    <row r="207" spans="1:31" s="76" customFormat="1" ht="18.75" customHeight="1">
      <c r="A207" s="79"/>
      <c r="B207" s="16"/>
      <c r="C207" s="117"/>
      <c r="D207" s="117"/>
      <c r="E207" s="143"/>
      <c r="F207" s="145"/>
      <c r="G207" s="143"/>
      <c r="H207" s="143"/>
      <c r="I207" s="143"/>
      <c r="J207" s="143"/>
      <c r="K207" s="143"/>
      <c r="L207" s="143"/>
      <c r="M207" s="143"/>
      <c r="N207" s="143"/>
      <c r="O207" s="79"/>
      <c r="P207" s="79"/>
      <c r="Q207" s="97"/>
      <c r="R207" s="118"/>
      <c r="S207" s="97"/>
      <c r="U207" s="37"/>
      <c r="V207" s="134"/>
    </row>
    <row r="208" spans="1:31" s="76" customFormat="1" ht="18.75" customHeight="1">
      <c r="A208" s="79"/>
      <c r="B208" s="16"/>
      <c r="C208" s="79"/>
      <c r="D208" s="117"/>
      <c r="E208" s="79"/>
      <c r="F208" s="145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97"/>
      <c r="R208" s="118"/>
      <c r="U208" s="37"/>
      <c r="V208" s="134"/>
    </row>
    <row r="209" spans="1:22" s="76" customFormat="1" ht="18.75" customHeight="1">
      <c r="A209" s="79"/>
      <c r="B209" s="16"/>
      <c r="C209" s="117"/>
      <c r="D209" s="117"/>
      <c r="E209" s="144"/>
      <c r="F209" s="145"/>
      <c r="G209" s="144"/>
      <c r="H209" s="144"/>
      <c r="I209" s="144"/>
      <c r="J209" s="144"/>
      <c r="K209" s="144"/>
      <c r="L209" s="144"/>
      <c r="M209" s="144"/>
      <c r="N209" s="144"/>
      <c r="O209" s="79"/>
      <c r="P209" s="79"/>
      <c r="Q209" s="97"/>
      <c r="R209" s="118"/>
      <c r="U209" s="37"/>
      <c r="V209" s="134"/>
    </row>
    <row r="210" spans="1:22" s="76" customFormat="1" ht="18.75" customHeight="1">
      <c r="A210" s="79"/>
      <c r="B210" s="16"/>
      <c r="C210" s="117"/>
      <c r="D210" s="117"/>
      <c r="E210" s="97"/>
      <c r="F210" s="145"/>
      <c r="G210" s="97"/>
      <c r="H210" s="97"/>
      <c r="I210" s="97"/>
      <c r="J210" s="97"/>
      <c r="K210" s="97"/>
      <c r="L210" s="97"/>
      <c r="M210" s="97"/>
      <c r="N210" s="97"/>
      <c r="O210" s="97"/>
      <c r="P210" s="79"/>
      <c r="Q210" s="97"/>
      <c r="R210" s="118"/>
      <c r="U210" s="37"/>
      <c r="V210" s="134"/>
    </row>
    <row r="211" spans="1:22" s="76" customFormat="1" ht="18.75" customHeight="1">
      <c r="A211" s="117"/>
      <c r="B211" s="117"/>
      <c r="C211" s="117"/>
      <c r="D211" s="117"/>
      <c r="E211" s="79"/>
      <c r="F211" s="145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97"/>
      <c r="R211" s="118"/>
      <c r="U211" s="37"/>
      <c r="V211" s="134"/>
    </row>
    <row r="212" spans="1:22" s="76" customFormat="1" ht="18.75" customHeight="1">
      <c r="A212" s="117"/>
      <c r="B212" s="16"/>
      <c r="C212" s="79"/>
      <c r="D212" s="117"/>
      <c r="E212" s="79"/>
      <c r="F212" s="145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97"/>
      <c r="R212" s="118"/>
      <c r="U212" s="37"/>
      <c r="V212" s="134"/>
    </row>
    <row r="213" spans="1:22" s="76" customFormat="1" ht="18.75" customHeight="1">
      <c r="A213" s="117"/>
      <c r="B213" s="117"/>
      <c r="C213" s="117"/>
      <c r="D213" s="117"/>
      <c r="E213" s="79"/>
      <c r="F213" s="145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97"/>
      <c r="R213" s="118"/>
      <c r="U213" s="37"/>
      <c r="V213" s="134"/>
    </row>
    <row r="214" spans="1:22" s="76" customFormat="1" ht="18.75" customHeight="1">
      <c r="A214" s="117"/>
      <c r="B214" s="16"/>
      <c r="C214" s="79"/>
      <c r="D214" s="117"/>
      <c r="E214" s="79"/>
      <c r="F214" s="145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97"/>
      <c r="R214" s="118"/>
      <c r="U214" s="37"/>
      <c r="V214" s="134"/>
    </row>
    <row r="215" spans="1:22" s="76" customFormat="1" ht="18.75" customHeight="1">
      <c r="A215" s="79"/>
      <c r="B215" s="117"/>
      <c r="C215" s="117"/>
      <c r="D215" s="117"/>
      <c r="E215" s="143"/>
      <c r="F215" s="145"/>
      <c r="G215" s="143"/>
      <c r="H215" s="143"/>
      <c r="I215" s="143"/>
      <c r="J215" s="143"/>
      <c r="K215" s="143"/>
      <c r="L215" s="143"/>
      <c r="M215" s="143"/>
      <c r="N215" s="143"/>
      <c r="O215" s="79"/>
      <c r="P215" s="79"/>
      <c r="Q215" s="97"/>
      <c r="R215" s="118"/>
      <c r="U215" s="37"/>
      <c r="V215" s="134"/>
    </row>
    <row r="216" spans="1:22" s="76" customFormat="1" ht="18.75" customHeight="1">
      <c r="A216" s="79"/>
      <c r="B216" s="16"/>
      <c r="C216" s="117"/>
      <c r="D216" s="117"/>
      <c r="E216" s="144"/>
      <c r="F216" s="145"/>
      <c r="G216" s="144"/>
      <c r="H216" s="144"/>
      <c r="I216" s="144"/>
      <c r="J216" s="144"/>
      <c r="K216" s="144"/>
      <c r="L216" s="144"/>
      <c r="M216" s="144"/>
      <c r="N216" s="144"/>
      <c r="O216" s="79"/>
      <c r="P216" s="79"/>
      <c r="Q216" s="97"/>
      <c r="R216" s="118"/>
      <c r="U216" s="37"/>
      <c r="V216" s="134"/>
    </row>
    <row r="217" spans="1:22" s="76" customFormat="1" ht="18.75" customHeight="1">
      <c r="A217" s="79"/>
      <c r="B217" s="16"/>
      <c r="C217" s="117"/>
      <c r="D217" s="117"/>
      <c r="E217" s="143"/>
      <c r="F217" s="145"/>
      <c r="G217" s="143"/>
      <c r="H217" s="143"/>
      <c r="I217" s="143"/>
      <c r="J217" s="143"/>
      <c r="K217" s="143"/>
      <c r="L217" s="143"/>
      <c r="M217" s="143"/>
      <c r="N217" s="143"/>
      <c r="O217" s="79"/>
      <c r="P217" s="79"/>
      <c r="Q217" s="97"/>
      <c r="R217" s="118"/>
      <c r="U217" s="37"/>
      <c r="V217" s="134"/>
    </row>
    <row r="218" spans="1:22" s="76" customFormat="1" ht="18.75" customHeight="1">
      <c r="A218" s="79"/>
      <c r="B218" s="16"/>
      <c r="C218" s="79"/>
      <c r="D218" s="117"/>
      <c r="E218" s="147"/>
      <c r="F218" s="145"/>
      <c r="G218" s="147"/>
      <c r="H218" s="147"/>
      <c r="I218" s="147"/>
      <c r="J218" s="147"/>
      <c r="K218" s="147"/>
      <c r="L218" s="147"/>
      <c r="M218" s="147"/>
      <c r="N218" s="147"/>
      <c r="O218" s="79"/>
      <c r="P218" s="79"/>
      <c r="Q218" s="97"/>
      <c r="R218" s="118"/>
      <c r="U218" s="37"/>
      <c r="V218" s="134"/>
    </row>
    <row r="219" spans="1:22" s="76" customFormat="1" ht="18.75" customHeight="1">
      <c r="A219" s="79"/>
      <c r="B219" s="117"/>
      <c r="C219" s="117"/>
      <c r="D219" s="117"/>
      <c r="E219" s="79"/>
      <c r="F219" s="145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97"/>
      <c r="R219" s="118"/>
      <c r="U219" s="37"/>
      <c r="V219" s="134"/>
    </row>
    <row r="220" spans="1:22" s="76" customFormat="1" ht="18.75" customHeight="1">
      <c r="A220" s="79"/>
      <c r="B220" s="16"/>
      <c r="C220" s="117"/>
      <c r="D220" s="117"/>
      <c r="E220" s="147"/>
      <c r="F220" s="145"/>
      <c r="G220" s="147"/>
      <c r="H220" s="147"/>
      <c r="I220" s="147"/>
      <c r="J220" s="147"/>
      <c r="K220" s="147"/>
      <c r="L220" s="147"/>
      <c r="M220" s="147"/>
      <c r="N220" s="147"/>
      <c r="O220" s="79"/>
      <c r="P220" s="79"/>
      <c r="Q220" s="97"/>
      <c r="R220" s="118"/>
      <c r="U220" s="37"/>
      <c r="V220" s="134"/>
    </row>
    <row r="221" spans="1:22" s="76" customFormat="1" ht="18.75" customHeight="1">
      <c r="A221" s="79"/>
      <c r="B221" s="16"/>
      <c r="C221" s="117"/>
      <c r="D221" s="117"/>
      <c r="E221" s="147"/>
      <c r="F221" s="145"/>
      <c r="G221" s="147"/>
      <c r="H221" s="147"/>
      <c r="I221" s="147"/>
      <c r="J221" s="147"/>
      <c r="K221" s="147"/>
      <c r="L221" s="147"/>
      <c r="M221" s="147"/>
      <c r="N221" s="147"/>
      <c r="O221" s="79"/>
      <c r="P221" s="79"/>
      <c r="Q221" s="97"/>
      <c r="R221" s="118"/>
      <c r="U221" s="37"/>
      <c r="V221" s="134"/>
    </row>
    <row r="222" spans="1:22" s="76" customFormat="1" ht="18.75" customHeight="1">
      <c r="A222" s="79"/>
      <c r="B222" s="16"/>
      <c r="C222" s="117"/>
      <c r="D222" s="117"/>
      <c r="E222" s="79"/>
      <c r="F222" s="145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97"/>
      <c r="R222" s="118"/>
      <c r="U222" s="37"/>
      <c r="V222" s="134"/>
    </row>
    <row r="223" spans="1:22" s="76" customFormat="1" ht="18.75" customHeight="1">
      <c r="A223" s="79"/>
      <c r="B223" s="16"/>
      <c r="C223" s="117"/>
      <c r="D223" s="117"/>
      <c r="E223" s="147"/>
      <c r="F223" s="145"/>
      <c r="G223" s="147"/>
      <c r="H223" s="147"/>
      <c r="I223" s="147"/>
      <c r="J223" s="147"/>
      <c r="K223" s="147"/>
      <c r="L223" s="147"/>
      <c r="M223" s="147"/>
      <c r="N223" s="147"/>
      <c r="O223" s="79"/>
      <c r="P223" s="79"/>
      <c r="Q223" s="97"/>
      <c r="R223" s="118"/>
      <c r="U223" s="37"/>
      <c r="V223" s="134"/>
    </row>
    <row r="224" spans="1:22" s="76" customFormat="1" ht="18.75" customHeight="1">
      <c r="A224" s="79"/>
      <c r="B224" s="16"/>
      <c r="C224" s="117"/>
      <c r="D224" s="117"/>
      <c r="E224" s="79"/>
      <c r="F224" s="145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97"/>
      <c r="R224" s="118"/>
      <c r="U224" s="37"/>
      <c r="V224" s="134"/>
    </row>
    <row r="225" spans="1:22" s="76" customFormat="1" ht="17">
      <c r="A225" s="79"/>
      <c r="B225" s="16"/>
      <c r="C225" s="117"/>
      <c r="D225" s="117"/>
      <c r="E225" s="79"/>
      <c r="F225" s="145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97"/>
      <c r="R225" s="118"/>
      <c r="U225" s="37"/>
      <c r="V225" s="134"/>
    </row>
    <row r="226" spans="1:22" s="76" customFormat="1" ht="17">
      <c r="A226" s="79"/>
      <c r="B226" s="16"/>
      <c r="C226" s="117"/>
      <c r="D226" s="117"/>
      <c r="E226" s="79"/>
      <c r="F226" s="145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97"/>
      <c r="R226" s="118"/>
      <c r="U226" s="37"/>
      <c r="V226" s="134"/>
    </row>
    <row r="227" spans="1:22" s="76" customFormat="1" ht="17">
      <c r="A227" s="79"/>
      <c r="B227" s="16"/>
      <c r="C227" s="117"/>
      <c r="D227" s="117"/>
      <c r="E227" s="79"/>
      <c r="F227" s="16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97"/>
      <c r="R227" s="118"/>
      <c r="U227" s="37"/>
      <c r="V227" s="134"/>
    </row>
    <row r="228" spans="1:22" s="76" customFormat="1" ht="17">
      <c r="A228" s="79"/>
      <c r="B228" s="128"/>
      <c r="C228" s="117"/>
      <c r="D228" s="117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17"/>
      <c r="P228" s="117"/>
      <c r="Q228" s="97"/>
      <c r="R228" s="118"/>
      <c r="U228" s="37"/>
      <c r="V228" s="134"/>
    </row>
    <row r="229" spans="1:22" s="76" customFormat="1" ht="17">
      <c r="A229" s="79"/>
      <c r="B229" s="16"/>
      <c r="C229" s="117"/>
      <c r="D229" s="117"/>
      <c r="E229" s="147"/>
      <c r="F229" s="145"/>
      <c r="G229" s="147"/>
      <c r="H229" s="147"/>
      <c r="I229" s="147"/>
      <c r="J229" s="147"/>
      <c r="K229" s="147"/>
      <c r="L229" s="147"/>
      <c r="M229" s="147"/>
      <c r="N229" s="147"/>
      <c r="O229" s="79"/>
      <c r="P229" s="79"/>
      <c r="Q229" s="97"/>
      <c r="R229" s="118"/>
      <c r="U229" s="37"/>
      <c r="V229" s="134"/>
    </row>
    <row r="230" spans="1:22" s="76" customFormat="1" ht="17">
      <c r="A230" s="79"/>
      <c r="B230" s="16"/>
      <c r="C230" s="79"/>
      <c r="D230" s="117"/>
      <c r="E230" s="143"/>
      <c r="F230" s="145"/>
      <c r="G230" s="143"/>
      <c r="H230" s="143"/>
      <c r="I230" s="143"/>
      <c r="J230" s="143"/>
      <c r="K230" s="143"/>
      <c r="L230" s="143"/>
      <c r="M230" s="143"/>
      <c r="N230" s="143"/>
      <c r="O230" s="79"/>
      <c r="P230" s="79"/>
      <c r="Q230" s="97"/>
      <c r="R230" s="118"/>
      <c r="U230" s="37"/>
      <c r="V230" s="134"/>
    </row>
    <row r="231" spans="1:22" s="76" customFormat="1" ht="17">
      <c r="A231" s="79"/>
      <c r="B231" s="16"/>
      <c r="C231" s="79"/>
      <c r="D231" s="117"/>
      <c r="E231" s="79"/>
      <c r="F231" s="145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97"/>
      <c r="R231" s="118"/>
      <c r="U231" s="37"/>
      <c r="V231" s="134"/>
    </row>
    <row r="232" spans="1:22" s="76" customFormat="1" ht="17">
      <c r="A232" s="117"/>
      <c r="B232" s="16"/>
      <c r="C232" s="79"/>
      <c r="D232" s="117"/>
      <c r="E232" s="79"/>
      <c r="F232" s="145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97"/>
      <c r="R232" s="118"/>
      <c r="U232" s="37"/>
      <c r="V232" s="83"/>
    </row>
    <row r="233" spans="1:22" s="76" customFormat="1" ht="17">
      <c r="A233" s="79"/>
      <c r="B233" s="16"/>
      <c r="C233" s="79"/>
      <c r="D233" s="117"/>
      <c r="E233" s="143"/>
      <c r="F233" s="145"/>
      <c r="G233" s="143"/>
      <c r="H233" s="143"/>
      <c r="I233" s="143"/>
      <c r="J233" s="143"/>
      <c r="K233" s="143"/>
      <c r="L233" s="143"/>
      <c r="M233" s="143"/>
      <c r="N233" s="143"/>
      <c r="O233" s="79"/>
      <c r="P233" s="79"/>
      <c r="Q233" s="97"/>
      <c r="R233" s="118"/>
      <c r="U233" s="37"/>
      <c r="V233" s="83"/>
    </row>
    <row r="234" spans="1:22" s="76" customFormat="1" ht="17">
      <c r="A234" s="79"/>
      <c r="B234" s="16"/>
      <c r="C234" s="117"/>
      <c r="D234" s="117"/>
      <c r="E234" s="79"/>
      <c r="F234" s="145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97"/>
      <c r="R234" s="118"/>
      <c r="U234" s="37"/>
      <c r="V234" s="83"/>
    </row>
    <row r="235" spans="1:22" s="76" customFormat="1" ht="17">
      <c r="A235" s="79"/>
      <c r="B235" s="16"/>
      <c r="C235" s="79"/>
      <c r="D235" s="117"/>
      <c r="E235" s="79"/>
      <c r="F235" s="145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97"/>
      <c r="R235" s="118"/>
      <c r="U235" s="37"/>
      <c r="V235" s="83"/>
    </row>
    <row r="236" spans="1:22" s="76" customFormat="1" ht="17">
      <c r="A236" s="79"/>
      <c r="B236" s="16"/>
      <c r="C236" s="79"/>
      <c r="D236" s="117"/>
      <c r="E236" s="79"/>
      <c r="F236" s="145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97"/>
      <c r="R236" s="118"/>
      <c r="U236" s="37"/>
      <c r="V236" s="83"/>
    </row>
    <row r="237" spans="1:22" s="76" customFormat="1" ht="17">
      <c r="A237" s="79"/>
      <c r="B237" s="16"/>
      <c r="C237" s="79"/>
      <c r="D237" s="117"/>
      <c r="E237" s="79"/>
      <c r="F237" s="145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97"/>
      <c r="R237" s="118"/>
      <c r="U237" s="37"/>
      <c r="V237" s="83"/>
    </row>
    <row r="238" spans="1:22" s="76" customFormat="1" ht="17">
      <c r="A238" s="117"/>
      <c r="B238" s="16"/>
      <c r="C238" s="117"/>
      <c r="D238" s="117"/>
      <c r="E238" s="79"/>
      <c r="F238" s="145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97"/>
      <c r="R238" s="118"/>
      <c r="U238" s="37"/>
      <c r="V238" s="83"/>
    </row>
    <row r="239" spans="1:22" s="76" customFormat="1" ht="17">
      <c r="A239" s="117"/>
      <c r="B239" s="16"/>
      <c r="C239" s="79"/>
      <c r="D239" s="117"/>
      <c r="E239" s="79"/>
      <c r="F239" s="145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97"/>
      <c r="R239" s="118"/>
      <c r="U239" s="37"/>
      <c r="V239" s="83"/>
    </row>
    <row r="240" spans="1:22" s="76" customFormat="1" ht="17">
      <c r="A240" s="79"/>
      <c r="B240" s="128"/>
      <c r="C240" s="117"/>
      <c r="D240" s="117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17"/>
      <c r="P240" s="117"/>
      <c r="Q240" s="97"/>
      <c r="R240" s="118"/>
      <c r="U240" s="37"/>
      <c r="V240" s="83"/>
    </row>
    <row r="241" spans="1:23" s="76" customFormat="1" ht="17">
      <c r="A241" s="79"/>
      <c r="B241" s="117"/>
      <c r="C241" s="117"/>
      <c r="D241" s="117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17"/>
      <c r="P241" s="117"/>
      <c r="Q241" s="97"/>
      <c r="R241" s="118"/>
      <c r="U241" s="37"/>
      <c r="V241" s="83"/>
    </row>
    <row r="242" spans="1:23" s="76" customFormat="1" ht="17">
      <c r="A242" s="79"/>
      <c r="B242" s="16"/>
      <c r="C242" s="79"/>
      <c r="D242" s="117"/>
      <c r="E242" s="79"/>
      <c r="F242" s="145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97"/>
      <c r="R242" s="118"/>
      <c r="U242" s="37"/>
      <c r="V242" s="83"/>
    </row>
    <row r="243" spans="1:23" s="76" customFormat="1" ht="17">
      <c r="A243" s="79"/>
      <c r="B243" s="16"/>
      <c r="C243" s="79"/>
      <c r="D243" s="117"/>
      <c r="E243" s="79"/>
      <c r="F243" s="145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97"/>
      <c r="R243" s="118"/>
      <c r="U243" s="37"/>
      <c r="V243" s="83"/>
    </row>
    <row r="244" spans="1:23" s="76" customFormat="1" ht="17">
      <c r="A244" s="79"/>
      <c r="B244" s="128"/>
      <c r="C244" s="79"/>
      <c r="D244" s="117"/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O244" s="79"/>
      <c r="P244" s="79"/>
      <c r="Q244" s="97"/>
      <c r="R244" s="118"/>
      <c r="U244" s="37"/>
      <c r="V244" s="83"/>
    </row>
    <row r="245" spans="1:23" s="76" customFormat="1" ht="17">
      <c r="A245" s="79"/>
      <c r="B245" s="16"/>
      <c r="C245" s="79"/>
      <c r="D245" s="117"/>
      <c r="E245" s="79"/>
      <c r="F245" s="145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97"/>
      <c r="R245" s="118"/>
      <c r="U245" s="37"/>
      <c r="V245" s="83"/>
    </row>
    <row r="246" spans="1:23" s="76" customFormat="1" ht="17">
      <c r="A246" s="79"/>
      <c r="B246" s="16"/>
      <c r="C246" s="79"/>
      <c r="D246" s="117"/>
      <c r="E246" s="79"/>
      <c r="F246" s="145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97"/>
      <c r="R246" s="118"/>
      <c r="U246" s="37"/>
      <c r="V246" s="83"/>
    </row>
    <row r="247" spans="1:23" s="76" customFormat="1" ht="17">
      <c r="A247" s="79"/>
      <c r="B247" s="16"/>
      <c r="C247" s="79"/>
      <c r="D247" s="117"/>
      <c r="E247" s="79"/>
      <c r="F247" s="145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97"/>
      <c r="R247" s="118"/>
      <c r="U247" s="37"/>
      <c r="V247" s="83"/>
    </row>
    <row r="248" spans="1:23" s="76" customFormat="1" ht="17">
      <c r="A248" s="79"/>
      <c r="B248" s="128"/>
      <c r="C248" s="117"/>
      <c r="D248" s="117"/>
      <c r="E248" s="144"/>
      <c r="F248" s="144"/>
      <c r="G248" s="144"/>
      <c r="H248" s="144"/>
      <c r="I248" s="144"/>
      <c r="J248" s="144"/>
      <c r="K248" s="144"/>
      <c r="L248" s="144"/>
      <c r="M248" s="144"/>
      <c r="N248" s="144"/>
      <c r="O248" s="117"/>
      <c r="P248" s="117"/>
      <c r="Q248" s="97"/>
      <c r="R248" s="118"/>
      <c r="U248" s="37"/>
      <c r="V248" s="83"/>
    </row>
    <row r="249" spans="1:23" s="76" customFormat="1" ht="17">
      <c r="A249" s="79"/>
      <c r="B249" s="117"/>
      <c r="C249" s="117"/>
      <c r="D249" s="117"/>
      <c r="E249" s="144"/>
      <c r="F249" s="144"/>
      <c r="G249" s="144"/>
      <c r="H249" s="144"/>
      <c r="I249" s="144"/>
      <c r="J249" s="144"/>
      <c r="K249" s="144"/>
      <c r="L249" s="144"/>
      <c r="M249" s="144"/>
      <c r="N249" s="144"/>
      <c r="O249" s="117"/>
      <c r="P249" s="117"/>
      <c r="Q249" s="97"/>
      <c r="R249" s="118"/>
      <c r="U249" s="37"/>
      <c r="V249" s="83"/>
    </row>
    <row r="250" spans="1:23" s="76" customFormat="1" ht="17">
      <c r="A250" s="79"/>
      <c r="B250" s="117"/>
      <c r="C250" s="117"/>
      <c r="D250" s="117"/>
      <c r="E250" s="144"/>
      <c r="F250" s="144"/>
      <c r="G250" s="144"/>
      <c r="H250" s="144"/>
      <c r="I250" s="144"/>
      <c r="J250" s="144"/>
      <c r="K250" s="144"/>
      <c r="L250" s="144"/>
      <c r="M250" s="144"/>
      <c r="N250" s="144"/>
      <c r="O250" s="117"/>
      <c r="P250" s="117"/>
      <c r="Q250" s="97"/>
      <c r="R250" s="118"/>
      <c r="U250" s="37"/>
      <c r="V250" s="83"/>
    </row>
    <row r="251" spans="1:23" s="76" customFormat="1" ht="17">
      <c r="A251" s="79"/>
      <c r="B251" s="16"/>
      <c r="C251" s="117"/>
      <c r="D251" s="117"/>
      <c r="E251" s="144"/>
      <c r="F251" s="145"/>
      <c r="G251" s="144"/>
      <c r="H251" s="144"/>
      <c r="I251" s="144"/>
      <c r="J251" s="144"/>
      <c r="K251" s="144"/>
      <c r="L251" s="144"/>
      <c r="M251" s="144"/>
      <c r="N251" s="144"/>
      <c r="O251" s="79"/>
      <c r="P251" s="79"/>
      <c r="Q251" s="97"/>
      <c r="R251" s="118"/>
      <c r="U251" s="37"/>
      <c r="V251" s="83"/>
    </row>
    <row r="252" spans="1:23" s="76" customFormat="1" ht="17">
      <c r="A252" s="79"/>
      <c r="B252" s="117"/>
      <c r="C252" s="117"/>
      <c r="D252" s="117"/>
      <c r="E252" s="144"/>
      <c r="F252" s="144"/>
      <c r="G252" s="144"/>
      <c r="H252" s="144"/>
      <c r="I252" s="144"/>
      <c r="J252" s="144"/>
      <c r="K252" s="144"/>
      <c r="L252" s="144"/>
      <c r="M252" s="144"/>
      <c r="N252" s="144"/>
      <c r="O252" s="117"/>
      <c r="P252" s="117"/>
      <c r="Q252" s="97"/>
      <c r="R252" s="118"/>
      <c r="T252" s="37"/>
      <c r="U252" s="37"/>
      <c r="V252" s="83"/>
    </row>
    <row r="253" spans="1:23" s="76" customFormat="1" ht="17">
      <c r="A253" s="79"/>
      <c r="B253" s="128"/>
      <c r="C253" s="79"/>
      <c r="D253" s="117"/>
      <c r="E253" s="143"/>
      <c r="F253" s="143"/>
      <c r="G253" s="143"/>
      <c r="H253" s="143"/>
      <c r="I253" s="143"/>
      <c r="J253" s="143"/>
      <c r="K253" s="143"/>
      <c r="L253" s="143"/>
      <c r="M253" s="143"/>
      <c r="N253" s="143"/>
      <c r="O253" s="79"/>
      <c r="P253" s="79"/>
      <c r="Q253" s="97"/>
      <c r="R253" s="118"/>
      <c r="T253" s="37"/>
      <c r="U253" s="37"/>
      <c r="V253" s="83"/>
    </row>
    <row r="254" spans="1:23" s="76" customFormat="1" ht="17">
      <c r="A254" s="79"/>
      <c r="B254" s="128"/>
      <c r="C254" s="79"/>
      <c r="D254" s="117"/>
      <c r="E254" s="143"/>
      <c r="F254" s="143"/>
      <c r="G254" s="143"/>
      <c r="H254" s="143"/>
      <c r="I254" s="143"/>
      <c r="J254" s="143"/>
      <c r="K254" s="143"/>
      <c r="L254" s="143"/>
      <c r="M254" s="143"/>
      <c r="N254" s="143"/>
      <c r="O254" s="79"/>
      <c r="P254" s="79"/>
      <c r="Q254" s="97"/>
      <c r="R254" s="118"/>
      <c r="T254" s="37"/>
      <c r="U254" s="37"/>
      <c r="V254" s="83"/>
    </row>
    <row r="255" spans="1:23" s="76" customFormat="1" ht="17">
      <c r="A255" s="79"/>
      <c r="B255" s="128"/>
      <c r="C255" s="79"/>
      <c r="D255" s="117"/>
      <c r="E255" s="143"/>
      <c r="F255" s="143"/>
      <c r="G255" s="143"/>
      <c r="H255" s="143"/>
      <c r="I255" s="143"/>
      <c r="J255" s="143"/>
      <c r="K255" s="143"/>
      <c r="L255" s="143"/>
      <c r="M255" s="143"/>
      <c r="N255" s="143"/>
      <c r="O255" s="79"/>
      <c r="P255" s="79"/>
      <c r="Q255" s="97"/>
      <c r="R255" s="118"/>
      <c r="T255" s="37"/>
      <c r="U255" s="37"/>
      <c r="V255" s="83"/>
      <c r="W255" s="37"/>
    </row>
    <row r="256" spans="1:23" s="76" customFormat="1" ht="17">
      <c r="A256" s="117"/>
      <c r="B256" s="128"/>
      <c r="C256" s="79"/>
      <c r="D256" s="117"/>
      <c r="E256" s="143"/>
      <c r="F256" s="143"/>
      <c r="G256" s="143"/>
      <c r="H256" s="143"/>
      <c r="I256" s="143"/>
      <c r="J256" s="143"/>
      <c r="K256" s="143"/>
      <c r="L256" s="143"/>
      <c r="M256" s="143"/>
      <c r="N256" s="143"/>
      <c r="O256" s="79"/>
      <c r="P256" s="79"/>
      <c r="Q256" s="97"/>
      <c r="R256" s="118"/>
      <c r="T256" s="37"/>
      <c r="U256" s="37"/>
      <c r="V256" s="83"/>
      <c r="W256" s="37"/>
    </row>
    <row r="257" spans="1:23" s="76" customFormat="1" ht="17">
      <c r="A257" s="79"/>
      <c r="B257" s="16"/>
      <c r="C257" s="79"/>
      <c r="D257" s="117"/>
      <c r="E257" s="79"/>
      <c r="F257" s="145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97"/>
      <c r="R257" s="118"/>
      <c r="T257" s="37"/>
      <c r="U257" s="37"/>
      <c r="V257" s="83"/>
      <c r="W257" s="37"/>
    </row>
    <row r="258" spans="1:23" s="76" customFormat="1" ht="17">
      <c r="A258" s="79"/>
      <c r="B258" s="16"/>
      <c r="C258" s="79"/>
      <c r="D258" s="117"/>
      <c r="E258" s="79"/>
      <c r="F258" s="145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97"/>
      <c r="R258" s="118"/>
      <c r="T258" s="37"/>
      <c r="U258" s="37"/>
      <c r="V258" s="83"/>
      <c r="W258" s="37"/>
    </row>
    <row r="259" spans="1:23" s="76" customFormat="1" ht="17">
      <c r="A259" s="79"/>
      <c r="B259" s="145"/>
      <c r="C259" s="145"/>
      <c r="D259" s="117"/>
      <c r="E259" s="143"/>
      <c r="F259" s="143"/>
      <c r="G259" s="143"/>
      <c r="H259" s="143"/>
      <c r="I259" s="143"/>
      <c r="J259" s="143"/>
      <c r="K259" s="143"/>
      <c r="L259" s="143"/>
      <c r="M259" s="143"/>
      <c r="N259" s="143"/>
      <c r="O259" s="79"/>
      <c r="P259" s="79"/>
      <c r="Q259" s="97"/>
      <c r="R259" s="118"/>
      <c r="T259" s="37"/>
      <c r="U259" s="37"/>
      <c r="V259" s="83"/>
      <c r="W259" s="37"/>
    </row>
    <row r="260" spans="1:23" s="76" customFormat="1" ht="17">
      <c r="A260" s="79"/>
      <c r="B260" s="117"/>
      <c r="C260" s="117"/>
      <c r="D260" s="117"/>
      <c r="E260" s="143"/>
      <c r="F260" s="143"/>
      <c r="G260" s="143"/>
      <c r="H260" s="143"/>
      <c r="I260" s="143"/>
      <c r="J260" s="143"/>
      <c r="K260" s="143"/>
      <c r="L260" s="143"/>
      <c r="M260" s="143"/>
      <c r="N260" s="143"/>
      <c r="O260" s="79"/>
      <c r="P260" s="79"/>
      <c r="Q260" s="97"/>
      <c r="R260" s="118"/>
      <c r="T260" s="37"/>
      <c r="U260" s="37"/>
      <c r="V260" s="83"/>
    </row>
    <row r="261" spans="1:23" s="76" customFormat="1" ht="17">
      <c r="A261" s="79"/>
      <c r="B261" s="117"/>
      <c r="C261" s="117"/>
      <c r="D261" s="117"/>
      <c r="E261" s="143"/>
      <c r="F261" s="143"/>
      <c r="G261" s="143"/>
      <c r="H261" s="143"/>
      <c r="I261" s="143"/>
      <c r="J261" s="143"/>
      <c r="K261" s="143"/>
      <c r="L261" s="143"/>
      <c r="M261" s="143"/>
      <c r="N261" s="143"/>
      <c r="O261" s="79"/>
      <c r="P261" s="79"/>
      <c r="Q261" s="97"/>
      <c r="R261" s="118"/>
      <c r="T261" s="37"/>
      <c r="U261" s="37"/>
      <c r="V261" s="83"/>
      <c r="W261" s="37"/>
    </row>
    <row r="262" spans="1:23" s="76" customFormat="1" ht="17">
      <c r="A262" s="79"/>
      <c r="B262" s="117"/>
      <c r="C262" s="117"/>
      <c r="D262" s="117"/>
      <c r="E262" s="143"/>
      <c r="F262" s="143"/>
      <c r="G262" s="143"/>
      <c r="H262" s="143"/>
      <c r="I262" s="143"/>
      <c r="J262" s="143"/>
      <c r="K262" s="143"/>
      <c r="L262" s="143"/>
      <c r="M262" s="143"/>
      <c r="N262" s="143"/>
      <c r="O262" s="79"/>
      <c r="P262" s="79"/>
      <c r="Q262" s="97"/>
      <c r="R262" s="118"/>
      <c r="T262" s="37"/>
      <c r="U262" s="37"/>
      <c r="V262" s="83"/>
      <c r="W262" s="37"/>
    </row>
    <row r="263" spans="1:23" s="76" customFormat="1" ht="17">
      <c r="A263" s="79"/>
      <c r="B263" s="16"/>
      <c r="C263" s="79"/>
      <c r="D263" s="117"/>
      <c r="E263" s="79"/>
      <c r="F263" s="145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97"/>
      <c r="R263" s="118"/>
      <c r="T263" s="37"/>
      <c r="U263" s="37"/>
      <c r="V263" s="83"/>
      <c r="W263" s="37"/>
    </row>
    <row r="264" spans="1:23" s="76" customFormat="1" ht="17">
      <c r="A264" s="79"/>
      <c r="B264" s="117"/>
      <c r="C264" s="117"/>
      <c r="D264" s="117"/>
      <c r="E264" s="144"/>
      <c r="F264" s="143"/>
      <c r="G264" s="144"/>
      <c r="H264" s="144"/>
      <c r="I264" s="144"/>
      <c r="J264" s="144"/>
      <c r="K264" s="144"/>
      <c r="L264" s="144"/>
      <c r="M264" s="144"/>
      <c r="N264" s="144"/>
      <c r="O264" s="79"/>
      <c r="P264" s="79"/>
      <c r="Q264" s="97"/>
      <c r="R264" s="118"/>
      <c r="T264" s="37"/>
      <c r="U264" s="37"/>
      <c r="V264" s="83"/>
      <c r="W264" s="37"/>
    </row>
    <row r="265" spans="1:23" s="76" customFormat="1" ht="17">
      <c r="A265" s="79"/>
      <c r="B265" s="117"/>
      <c r="C265" s="117"/>
      <c r="D265" s="117"/>
      <c r="E265" s="144"/>
      <c r="F265" s="143"/>
      <c r="G265" s="144"/>
      <c r="H265" s="144"/>
      <c r="I265" s="144"/>
      <c r="J265" s="144"/>
      <c r="K265" s="144"/>
      <c r="L265" s="144"/>
      <c r="M265" s="144"/>
      <c r="N265" s="144"/>
      <c r="O265" s="79"/>
      <c r="P265" s="79"/>
      <c r="Q265" s="97"/>
      <c r="R265" s="118"/>
      <c r="T265" s="37"/>
      <c r="U265" s="37"/>
      <c r="V265" s="83"/>
      <c r="W265" s="37"/>
    </row>
    <row r="266" spans="1:23" s="76" customFormat="1" ht="17">
      <c r="A266" s="79"/>
      <c r="B266" s="128"/>
      <c r="C266" s="79"/>
      <c r="D266" s="117"/>
      <c r="E266" s="143"/>
      <c r="F266" s="143"/>
      <c r="G266" s="143"/>
      <c r="H266" s="143"/>
      <c r="I266" s="143"/>
      <c r="J266" s="143"/>
      <c r="K266" s="143"/>
      <c r="L266" s="143"/>
      <c r="M266" s="143"/>
      <c r="N266" s="143"/>
      <c r="O266" s="79"/>
      <c r="P266" s="79"/>
      <c r="Q266" s="97"/>
      <c r="R266" s="118"/>
      <c r="T266" s="37"/>
      <c r="U266" s="37"/>
      <c r="V266" s="83"/>
    </row>
    <row r="267" spans="1:23" s="76" customFormat="1" ht="17">
      <c r="A267" s="79"/>
      <c r="B267" s="117"/>
      <c r="C267" s="117"/>
      <c r="D267" s="117"/>
      <c r="E267" s="144"/>
      <c r="F267" s="143"/>
      <c r="G267" s="144"/>
      <c r="H267" s="144"/>
      <c r="I267" s="144"/>
      <c r="J267" s="144"/>
      <c r="K267" s="144"/>
      <c r="L267" s="144"/>
      <c r="M267" s="144"/>
      <c r="N267" s="144"/>
      <c r="O267" s="79"/>
      <c r="P267" s="79"/>
      <c r="Q267" s="97"/>
      <c r="R267" s="118"/>
      <c r="T267" s="37"/>
      <c r="U267" s="37"/>
      <c r="V267" s="83"/>
      <c r="W267" s="37"/>
    </row>
    <row r="268" spans="1:23" s="76" customFormat="1" ht="17">
      <c r="A268" s="79"/>
      <c r="B268" s="117"/>
      <c r="C268" s="117"/>
      <c r="D268" s="117"/>
      <c r="E268" s="144"/>
      <c r="F268" s="143"/>
      <c r="G268" s="144"/>
      <c r="H268" s="144"/>
      <c r="I268" s="144"/>
      <c r="J268" s="144"/>
      <c r="K268" s="144"/>
      <c r="L268" s="144"/>
      <c r="M268" s="144"/>
      <c r="N268" s="144"/>
      <c r="O268" s="79"/>
      <c r="P268" s="79"/>
      <c r="Q268" s="97"/>
      <c r="R268" s="118"/>
      <c r="T268" s="37"/>
      <c r="U268" s="37"/>
      <c r="V268" s="83"/>
      <c r="W268" s="37"/>
    </row>
    <row r="269" spans="1:23" s="76" customFormat="1" ht="17">
      <c r="A269" s="79"/>
      <c r="B269" s="117"/>
      <c r="C269" s="117"/>
      <c r="D269" s="117"/>
      <c r="E269" s="144"/>
      <c r="F269" s="143"/>
      <c r="G269" s="144"/>
      <c r="H269" s="144"/>
      <c r="I269" s="144"/>
      <c r="J269" s="144"/>
      <c r="K269" s="144"/>
      <c r="L269" s="144"/>
      <c r="M269" s="144"/>
      <c r="N269" s="144"/>
      <c r="O269" s="79"/>
      <c r="P269" s="79"/>
      <c r="Q269" s="97"/>
      <c r="R269" s="118"/>
      <c r="T269" s="37"/>
      <c r="U269" s="37"/>
      <c r="V269" s="83"/>
      <c r="W269" s="37"/>
    </row>
    <row r="270" spans="1:23" s="76" customFormat="1" ht="17">
      <c r="A270" s="79"/>
      <c r="B270" s="117"/>
      <c r="C270" s="117"/>
      <c r="D270" s="117"/>
      <c r="E270" s="144"/>
      <c r="F270" s="143"/>
      <c r="G270" s="144"/>
      <c r="H270" s="144"/>
      <c r="I270" s="144"/>
      <c r="J270" s="144"/>
      <c r="K270" s="144"/>
      <c r="L270" s="144"/>
      <c r="M270" s="144"/>
      <c r="N270" s="144"/>
      <c r="O270" s="79"/>
      <c r="P270" s="79"/>
      <c r="Q270" s="97"/>
      <c r="R270" s="118"/>
      <c r="T270" s="37"/>
      <c r="U270" s="37"/>
      <c r="V270" s="83"/>
      <c r="W270" s="37"/>
    </row>
    <row r="271" spans="1:23" s="76" customFormat="1" ht="17">
      <c r="A271" s="79"/>
      <c r="B271" s="128"/>
      <c r="C271" s="79"/>
      <c r="D271" s="117"/>
      <c r="E271" s="143"/>
      <c r="F271" s="143"/>
      <c r="G271" s="143"/>
      <c r="H271" s="143"/>
      <c r="I271" s="143"/>
      <c r="J271" s="143"/>
      <c r="K271" s="143"/>
      <c r="L271" s="143"/>
      <c r="M271" s="143"/>
      <c r="N271" s="143"/>
      <c r="O271" s="79"/>
      <c r="P271" s="79"/>
      <c r="Q271" s="97"/>
      <c r="R271" s="118"/>
      <c r="T271" s="37"/>
      <c r="U271" s="37"/>
      <c r="V271" s="83"/>
      <c r="W271" s="37"/>
    </row>
    <row r="272" spans="1:23" s="76" customFormat="1" ht="17">
      <c r="A272" s="79"/>
      <c r="B272" s="16"/>
      <c r="C272" s="79"/>
      <c r="D272" s="117"/>
      <c r="E272" s="144"/>
      <c r="F272" s="145"/>
      <c r="G272" s="144"/>
      <c r="H272" s="144"/>
      <c r="I272" s="144"/>
      <c r="J272" s="144"/>
      <c r="K272" s="144"/>
      <c r="L272" s="144"/>
      <c r="M272" s="144"/>
      <c r="N272" s="144"/>
      <c r="O272" s="79"/>
      <c r="P272" s="79"/>
      <c r="Q272" s="97"/>
      <c r="R272" s="118"/>
      <c r="T272" s="37"/>
      <c r="U272" s="37"/>
      <c r="V272" s="83"/>
      <c r="W272" s="37"/>
    </row>
    <row r="273" spans="1:23" s="76" customFormat="1" ht="17">
      <c r="A273" s="79"/>
      <c r="B273" s="16"/>
      <c r="C273" s="117"/>
      <c r="D273" s="117"/>
      <c r="E273" s="97"/>
      <c r="F273" s="145"/>
      <c r="G273" s="97"/>
      <c r="H273" s="97"/>
      <c r="I273" s="97"/>
      <c r="J273" s="97"/>
      <c r="K273" s="97"/>
      <c r="L273" s="97"/>
      <c r="M273" s="97"/>
      <c r="N273" s="97"/>
      <c r="O273" s="97"/>
      <c r="P273" s="79"/>
      <c r="Q273" s="97"/>
      <c r="R273" s="118"/>
      <c r="T273" s="37"/>
      <c r="U273" s="37"/>
      <c r="V273" s="83"/>
      <c r="W273" s="37"/>
    </row>
    <row r="274" spans="1:23" s="76" customFormat="1" ht="17">
      <c r="A274" s="79"/>
      <c r="B274" s="117"/>
      <c r="C274" s="117"/>
      <c r="D274" s="117"/>
      <c r="E274" s="144"/>
      <c r="F274" s="143"/>
      <c r="G274" s="144"/>
      <c r="H274" s="144"/>
      <c r="I274" s="144"/>
      <c r="J274" s="144"/>
      <c r="K274" s="144"/>
      <c r="L274" s="144"/>
      <c r="M274" s="144"/>
      <c r="N274" s="144"/>
      <c r="O274" s="79"/>
      <c r="P274" s="79"/>
      <c r="Q274" s="97"/>
      <c r="R274" s="118"/>
      <c r="T274" s="37"/>
      <c r="U274" s="37"/>
      <c r="V274" s="83"/>
      <c r="W274" s="37"/>
    </row>
    <row r="275" spans="1:23" s="76" customFormat="1" ht="17">
      <c r="A275" s="79"/>
      <c r="B275" s="117"/>
      <c r="C275" s="117"/>
      <c r="D275" s="117"/>
      <c r="E275" s="144"/>
      <c r="F275" s="143"/>
      <c r="G275" s="144"/>
      <c r="H275" s="144"/>
      <c r="I275" s="144"/>
      <c r="J275" s="144"/>
      <c r="K275" s="144"/>
      <c r="L275" s="144"/>
      <c r="M275" s="144"/>
      <c r="N275" s="144"/>
      <c r="O275" s="79"/>
      <c r="P275" s="79"/>
      <c r="Q275" s="97"/>
      <c r="R275" s="118"/>
      <c r="T275" s="37"/>
      <c r="U275" s="37"/>
      <c r="V275" s="83"/>
      <c r="W275" s="37"/>
    </row>
    <row r="276" spans="1:23" s="76" customFormat="1" ht="17">
      <c r="A276" s="79"/>
      <c r="B276" s="16"/>
      <c r="C276" s="79"/>
      <c r="D276" s="117"/>
      <c r="E276" s="79"/>
      <c r="F276" s="145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97"/>
      <c r="R276" s="118"/>
      <c r="T276" s="37"/>
      <c r="U276" s="37"/>
      <c r="V276" s="83"/>
      <c r="W276" s="37"/>
    </row>
    <row r="277" spans="1:23" s="76" customFormat="1" ht="17">
      <c r="A277" s="79"/>
      <c r="B277" s="117"/>
      <c r="C277" s="117"/>
      <c r="D277" s="117"/>
      <c r="E277" s="144"/>
      <c r="F277" s="143"/>
      <c r="G277" s="144"/>
      <c r="H277" s="144"/>
      <c r="I277" s="144"/>
      <c r="J277" s="144"/>
      <c r="K277" s="144"/>
      <c r="L277" s="144"/>
      <c r="M277" s="144"/>
      <c r="N277" s="144"/>
      <c r="O277" s="79"/>
      <c r="P277" s="79"/>
      <c r="Q277" s="97"/>
      <c r="R277" s="118"/>
      <c r="T277" s="37"/>
      <c r="U277" s="37"/>
      <c r="V277" s="83"/>
      <c r="W277" s="37"/>
    </row>
    <row r="278" spans="1:23" s="76" customFormat="1" ht="21" customHeight="1">
      <c r="A278" s="79"/>
      <c r="B278" s="16"/>
      <c r="C278" s="79"/>
      <c r="D278" s="117"/>
      <c r="E278" s="79"/>
      <c r="F278" s="145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97"/>
      <c r="R278" s="118"/>
      <c r="T278" s="37"/>
      <c r="U278" s="37"/>
      <c r="V278" s="83"/>
      <c r="W278" s="37"/>
    </row>
    <row r="279" spans="1:23" s="76" customFormat="1" ht="21" customHeight="1">
      <c r="A279" s="79"/>
      <c r="B279" s="117"/>
      <c r="C279" s="117"/>
      <c r="D279" s="117"/>
      <c r="E279" s="143"/>
      <c r="F279" s="143"/>
      <c r="G279" s="143"/>
      <c r="H279" s="143"/>
      <c r="I279" s="143"/>
      <c r="J279" s="143"/>
      <c r="K279" s="143"/>
      <c r="L279" s="143"/>
      <c r="M279" s="143"/>
      <c r="N279" s="143"/>
      <c r="O279" s="79"/>
      <c r="P279" s="79"/>
      <c r="Q279" s="97"/>
      <c r="R279" s="118"/>
      <c r="T279" s="37"/>
      <c r="U279" s="37"/>
      <c r="V279" s="83"/>
      <c r="W279" s="37"/>
    </row>
    <row r="280" spans="1:23" s="76" customFormat="1" ht="21" customHeight="1">
      <c r="A280" s="79"/>
      <c r="B280" s="117"/>
      <c r="C280" s="117"/>
      <c r="D280" s="117"/>
      <c r="E280" s="143"/>
      <c r="F280" s="143"/>
      <c r="G280" s="143"/>
      <c r="H280" s="143"/>
      <c r="I280" s="143"/>
      <c r="J280" s="143"/>
      <c r="K280" s="143"/>
      <c r="L280" s="143"/>
      <c r="M280" s="143"/>
      <c r="N280" s="143"/>
      <c r="O280" s="79"/>
      <c r="P280" s="79"/>
      <c r="Q280" s="97"/>
      <c r="R280" s="118"/>
      <c r="T280" s="37"/>
      <c r="U280" s="37"/>
      <c r="V280" s="83"/>
      <c r="W280" s="37"/>
    </row>
    <row r="281" spans="1:23" s="76" customFormat="1" ht="21" customHeight="1">
      <c r="A281" s="79"/>
      <c r="B281" s="117"/>
      <c r="C281" s="117"/>
      <c r="D281" s="117"/>
      <c r="E281" s="143"/>
      <c r="F281" s="143"/>
      <c r="G281" s="143"/>
      <c r="H281" s="143"/>
      <c r="I281" s="143"/>
      <c r="J281" s="143"/>
      <c r="K281" s="143"/>
      <c r="L281" s="143"/>
      <c r="M281" s="143"/>
      <c r="N281" s="143"/>
      <c r="O281" s="79"/>
      <c r="P281" s="79"/>
      <c r="Q281" s="97"/>
      <c r="R281" s="118"/>
      <c r="T281" s="37"/>
      <c r="U281" s="37"/>
      <c r="V281" s="83"/>
      <c r="W281" s="37"/>
    </row>
    <row r="282" spans="1:23" s="76" customFormat="1" ht="21" customHeight="1">
      <c r="A282" s="79"/>
      <c r="B282" s="117"/>
      <c r="C282" s="117"/>
      <c r="D282" s="117"/>
      <c r="E282" s="143"/>
      <c r="F282" s="143"/>
      <c r="G282" s="143"/>
      <c r="H282" s="143"/>
      <c r="I282" s="143"/>
      <c r="J282" s="143"/>
      <c r="K282" s="143"/>
      <c r="L282" s="143"/>
      <c r="M282" s="143"/>
      <c r="N282" s="143"/>
      <c r="O282" s="79"/>
      <c r="P282" s="79"/>
      <c r="Q282" s="97"/>
      <c r="R282" s="118"/>
      <c r="T282" s="37"/>
      <c r="U282" s="37"/>
      <c r="V282" s="83"/>
      <c r="W282" s="37"/>
    </row>
    <row r="283" spans="1:23" s="76" customFormat="1" ht="21" customHeight="1">
      <c r="A283" s="79"/>
      <c r="B283" s="117"/>
      <c r="C283" s="117"/>
      <c r="D283" s="117"/>
      <c r="E283" s="143"/>
      <c r="F283" s="143"/>
      <c r="G283" s="143"/>
      <c r="H283" s="143"/>
      <c r="I283" s="143"/>
      <c r="J283" s="143"/>
      <c r="K283" s="143"/>
      <c r="L283" s="143"/>
      <c r="M283" s="143"/>
      <c r="N283" s="143"/>
      <c r="O283" s="79"/>
      <c r="P283" s="79"/>
      <c r="Q283" s="97"/>
      <c r="R283" s="118"/>
      <c r="T283" s="37"/>
      <c r="U283" s="37"/>
      <c r="V283" s="83"/>
      <c r="W283" s="37"/>
    </row>
    <row r="284" spans="1:23" s="76" customFormat="1" ht="21" customHeight="1">
      <c r="A284" s="79"/>
      <c r="B284" s="128"/>
      <c r="C284" s="117"/>
      <c r="D284" s="117"/>
      <c r="E284" s="144"/>
      <c r="F284" s="144"/>
      <c r="G284" s="144"/>
      <c r="H284" s="144"/>
      <c r="I284" s="144"/>
      <c r="J284" s="144"/>
      <c r="K284" s="144"/>
      <c r="L284" s="144"/>
      <c r="M284" s="144"/>
      <c r="N284" s="144"/>
      <c r="O284" s="117"/>
      <c r="P284" s="117"/>
      <c r="Q284" s="97"/>
      <c r="R284" s="118"/>
      <c r="T284" s="37"/>
      <c r="U284" s="37"/>
      <c r="V284" s="83"/>
      <c r="W284" s="37"/>
    </row>
    <row r="285" spans="1:23" s="76" customFormat="1" ht="21" customHeight="1">
      <c r="A285" s="79"/>
      <c r="B285" s="117"/>
      <c r="C285" s="117"/>
      <c r="D285" s="117"/>
      <c r="E285" s="143"/>
      <c r="F285" s="143"/>
      <c r="G285" s="143"/>
      <c r="H285" s="143"/>
      <c r="I285" s="143"/>
      <c r="J285" s="143"/>
      <c r="K285" s="143"/>
      <c r="L285" s="143"/>
      <c r="M285" s="143"/>
      <c r="N285" s="143"/>
      <c r="O285" s="79"/>
      <c r="P285" s="79"/>
      <c r="Q285" s="97"/>
      <c r="R285" s="118"/>
      <c r="T285" s="37"/>
      <c r="U285" s="37"/>
      <c r="V285" s="83"/>
      <c r="W285" s="37"/>
    </row>
    <row r="286" spans="1:23" s="76" customFormat="1" ht="21" customHeight="1">
      <c r="A286" s="79"/>
      <c r="B286" s="117"/>
      <c r="C286" s="117"/>
      <c r="D286" s="117"/>
      <c r="E286" s="143"/>
      <c r="F286" s="143"/>
      <c r="G286" s="143"/>
      <c r="H286" s="143"/>
      <c r="I286" s="143"/>
      <c r="J286" s="143"/>
      <c r="K286" s="143"/>
      <c r="L286" s="143"/>
      <c r="M286" s="143"/>
      <c r="N286" s="143"/>
      <c r="O286" s="79"/>
      <c r="P286" s="79"/>
      <c r="Q286" s="97"/>
      <c r="R286" s="118"/>
      <c r="T286" s="37"/>
      <c r="U286" s="37"/>
      <c r="V286" s="83"/>
      <c r="W286" s="37"/>
    </row>
    <row r="287" spans="1:23" s="76" customFormat="1" ht="21" customHeight="1">
      <c r="A287" s="79"/>
      <c r="B287" s="148"/>
      <c r="C287" s="79"/>
      <c r="D287" s="117"/>
      <c r="E287" s="143"/>
      <c r="F287" s="143"/>
      <c r="G287" s="143"/>
      <c r="H287" s="143"/>
      <c r="I287" s="143"/>
      <c r="J287" s="143"/>
      <c r="K287" s="143"/>
      <c r="L287" s="143"/>
      <c r="M287" s="143"/>
      <c r="N287" s="143"/>
      <c r="O287" s="79"/>
      <c r="P287" s="79"/>
      <c r="Q287" s="97"/>
      <c r="R287" s="118"/>
      <c r="T287" s="37"/>
      <c r="U287" s="37"/>
      <c r="V287" s="83"/>
    </row>
    <row r="288" spans="1:23" s="76" customFormat="1" ht="21" customHeight="1">
      <c r="A288" s="79"/>
      <c r="B288" s="117"/>
      <c r="C288" s="117"/>
      <c r="D288" s="117"/>
      <c r="E288" s="143"/>
      <c r="F288" s="143"/>
      <c r="G288" s="143"/>
      <c r="H288" s="143"/>
      <c r="I288" s="143"/>
      <c r="J288" s="143"/>
      <c r="K288" s="143"/>
      <c r="L288" s="143"/>
      <c r="M288" s="143"/>
      <c r="N288" s="143"/>
      <c r="O288" s="79"/>
      <c r="P288" s="79"/>
      <c r="Q288" s="97"/>
      <c r="R288" s="118"/>
      <c r="T288" s="37"/>
      <c r="U288" s="37"/>
      <c r="V288" s="83"/>
      <c r="W288" s="37"/>
    </row>
    <row r="289" spans="1:23" s="76" customFormat="1" ht="21" customHeight="1">
      <c r="A289" s="79"/>
      <c r="B289" s="117"/>
      <c r="C289" s="117"/>
      <c r="D289" s="117"/>
      <c r="E289" s="79"/>
      <c r="F289" s="143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97"/>
      <c r="R289" s="118"/>
      <c r="T289" s="37"/>
      <c r="U289" s="37"/>
      <c r="V289" s="83"/>
      <c r="W289" s="37"/>
    </row>
    <row r="290" spans="1:23" s="76" customFormat="1" ht="21" customHeight="1">
      <c r="A290" s="79"/>
      <c r="B290" s="117"/>
      <c r="C290" s="117"/>
      <c r="D290" s="117"/>
      <c r="E290" s="79"/>
      <c r="F290" s="143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97"/>
      <c r="R290" s="118"/>
      <c r="T290" s="37"/>
      <c r="U290" s="37"/>
      <c r="V290" s="83"/>
      <c r="W290" s="37"/>
    </row>
    <row r="291" spans="1:23" s="76" customFormat="1" ht="21" customHeight="1">
      <c r="A291" s="79"/>
      <c r="B291" s="117"/>
      <c r="C291" s="117"/>
      <c r="D291" s="117"/>
      <c r="E291" s="143"/>
      <c r="F291" s="143"/>
      <c r="G291" s="143"/>
      <c r="H291" s="143"/>
      <c r="I291" s="143"/>
      <c r="J291" s="143"/>
      <c r="K291" s="143"/>
      <c r="L291" s="143"/>
      <c r="M291" s="143"/>
      <c r="N291" s="143"/>
      <c r="O291" s="79"/>
      <c r="P291" s="79"/>
      <c r="Q291" s="97"/>
      <c r="R291" s="118"/>
      <c r="T291" s="37"/>
      <c r="U291" s="37"/>
      <c r="V291" s="83"/>
      <c r="W291" s="37"/>
    </row>
    <row r="292" spans="1:23" s="76" customFormat="1" ht="21" customHeight="1">
      <c r="A292" s="79"/>
      <c r="B292" s="117"/>
      <c r="C292" s="117"/>
      <c r="D292" s="117"/>
      <c r="E292" s="143"/>
      <c r="F292" s="143"/>
      <c r="G292" s="143"/>
      <c r="H292" s="143"/>
      <c r="I292" s="143"/>
      <c r="J292" s="143"/>
      <c r="K292" s="143"/>
      <c r="L292" s="143"/>
      <c r="M292" s="143"/>
      <c r="N292" s="143"/>
      <c r="O292" s="79"/>
      <c r="P292" s="79"/>
      <c r="Q292" s="97"/>
      <c r="R292" s="118"/>
      <c r="T292" s="37"/>
      <c r="U292" s="37"/>
      <c r="V292" s="83"/>
      <c r="W292" s="37"/>
    </row>
    <row r="293" spans="1:23" ht="21" customHeight="1"/>
    <row r="294" spans="1:23" ht="21" customHeight="1"/>
    <row r="295" spans="1:23" ht="21" customHeight="1"/>
    <row r="296" spans="1:23" ht="21" customHeight="1"/>
    <row r="297" spans="1:23" ht="21" customHeight="1"/>
    <row r="298" spans="1:23" ht="21" customHeight="1"/>
    <row r="299" spans="1:23" ht="21" customHeight="1"/>
    <row r="300" spans="1:23" ht="21" customHeight="1"/>
    <row r="301" spans="1:23" ht="21" customHeight="1"/>
    <row r="302" spans="1:23" ht="21" customHeight="1"/>
    <row r="303" spans="1:23" ht="21" customHeight="1"/>
    <row r="304" spans="1:23" ht="21" customHeight="1"/>
    <row r="305" spans="22:22" ht="21" customHeight="1">
      <c r="V305" s="37"/>
    </row>
    <row r="306" spans="22:22" ht="21" customHeight="1">
      <c r="V306" s="37"/>
    </row>
    <row r="307" spans="22:22" ht="21" customHeight="1">
      <c r="V307" s="37"/>
    </row>
    <row r="308" spans="22:22" ht="21" customHeight="1">
      <c r="V308" s="37"/>
    </row>
    <row r="309" spans="22:22" ht="21" customHeight="1">
      <c r="V309" s="37"/>
    </row>
    <row r="310" spans="22:22" ht="21" customHeight="1">
      <c r="V310" s="37"/>
    </row>
    <row r="311" spans="22:22" ht="21" customHeight="1">
      <c r="V311" s="37"/>
    </row>
    <row r="312" spans="22:22" ht="21" customHeight="1">
      <c r="V312" s="37"/>
    </row>
    <row r="313" spans="22:22" ht="21" customHeight="1">
      <c r="V313" s="37"/>
    </row>
    <row r="314" spans="22:22" ht="21" customHeight="1">
      <c r="V314" s="37"/>
    </row>
    <row r="315" spans="22:22" ht="21" customHeight="1">
      <c r="V315" s="37"/>
    </row>
    <row r="316" spans="22:22" ht="21" customHeight="1">
      <c r="V316" s="37"/>
    </row>
    <row r="317" spans="22:22" ht="21" customHeight="1">
      <c r="V317" s="37"/>
    </row>
    <row r="318" spans="22:22" ht="21" customHeight="1">
      <c r="V318" s="37"/>
    </row>
    <row r="319" spans="22:22" ht="21" customHeight="1">
      <c r="V319" s="37"/>
    </row>
    <row r="320" spans="22:22" ht="21" customHeight="1">
      <c r="V320" s="37"/>
    </row>
    <row r="321" spans="22:22" ht="21" customHeight="1">
      <c r="V321" s="37"/>
    </row>
    <row r="322" spans="22:22" ht="21" customHeight="1">
      <c r="V322" s="37"/>
    </row>
    <row r="323" spans="22:22" ht="21" customHeight="1">
      <c r="V323" s="37"/>
    </row>
    <row r="324" spans="22:22" ht="21" customHeight="1">
      <c r="V324" s="37"/>
    </row>
    <row r="325" spans="22:22" ht="21" customHeight="1">
      <c r="V325" s="37"/>
    </row>
    <row r="326" spans="22:22">
      <c r="V326" s="37"/>
    </row>
    <row r="327" spans="22:22">
      <c r="V327" s="37"/>
    </row>
    <row r="328" spans="22:22">
      <c r="V328" s="37"/>
    </row>
    <row r="329" spans="22:22">
      <c r="V329" s="37"/>
    </row>
    <row r="330" spans="22:22">
      <c r="V330" s="37"/>
    </row>
    <row r="331" spans="22:22">
      <c r="V331" s="37"/>
    </row>
    <row r="332" spans="22:22">
      <c r="V332" s="37"/>
    </row>
    <row r="333" spans="22:22">
      <c r="V333" s="37"/>
    </row>
    <row r="334" spans="22:22">
      <c r="V334" s="37"/>
    </row>
    <row r="335" spans="22:22">
      <c r="V335" s="37"/>
    </row>
    <row r="336" spans="22:22">
      <c r="V336" s="37"/>
    </row>
    <row r="337" spans="22:22">
      <c r="V337" s="37"/>
    </row>
    <row r="338" spans="22:22">
      <c r="V338" s="37"/>
    </row>
    <row r="339" spans="22:22">
      <c r="V339" s="37"/>
    </row>
    <row r="340" spans="22:22">
      <c r="V340" s="37"/>
    </row>
    <row r="341" spans="22:22">
      <c r="V341" s="37"/>
    </row>
    <row r="342" spans="22:22">
      <c r="V342" s="37"/>
    </row>
    <row r="343" spans="22:22">
      <c r="V343" s="37"/>
    </row>
    <row r="344" spans="22:22">
      <c r="V344" s="37"/>
    </row>
    <row r="345" spans="22:22">
      <c r="V345" s="37"/>
    </row>
    <row r="346" spans="22:22">
      <c r="V346" s="37"/>
    </row>
    <row r="347" spans="22:22">
      <c r="V347" s="37"/>
    </row>
    <row r="348" spans="22:22">
      <c r="V348" s="37"/>
    </row>
    <row r="349" spans="22:22">
      <c r="V349" s="37"/>
    </row>
    <row r="350" spans="22:22">
      <c r="V350" s="37"/>
    </row>
    <row r="351" spans="22:22">
      <c r="V351" s="37"/>
    </row>
    <row r="352" spans="22:22">
      <c r="V352" s="37"/>
    </row>
    <row r="353" spans="22:22">
      <c r="V353" s="37"/>
    </row>
    <row r="354" spans="22:22">
      <c r="V354" s="37"/>
    </row>
    <row r="355" spans="22:22">
      <c r="V355" s="37"/>
    </row>
    <row r="356" spans="22:22">
      <c r="V356" s="37"/>
    </row>
    <row r="357" spans="22:22">
      <c r="V357" s="37"/>
    </row>
    <row r="358" spans="22:22">
      <c r="V358" s="37"/>
    </row>
    <row r="359" spans="22:22">
      <c r="V359" s="37"/>
    </row>
    <row r="360" spans="22:22">
      <c r="V360" s="37"/>
    </row>
    <row r="361" spans="22:22">
      <c r="V361" s="37"/>
    </row>
    <row r="362" spans="22:22">
      <c r="V362" s="37"/>
    </row>
    <row r="363" spans="22:22">
      <c r="V363" s="37"/>
    </row>
    <row r="364" spans="22:22">
      <c r="V364" s="37"/>
    </row>
    <row r="365" spans="22:22">
      <c r="V365" s="37"/>
    </row>
    <row r="366" spans="22:22">
      <c r="V366" s="37"/>
    </row>
    <row r="367" spans="22:22">
      <c r="V367" s="37"/>
    </row>
    <row r="368" spans="22:22">
      <c r="V368" s="37"/>
    </row>
    <row r="369" spans="22:22">
      <c r="V369" s="37"/>
    </row>
    <row r="370" spans="22:22">
      <c r="V370" s="37"/>
    </row>
    <row r="371" spans="22:22">
      <c r="V371" s="37"/>
    </row>
    <row r="372" spans="22:22">
      <c r="V372" s="37"/>
    </row>
    <row r="373" spans="22:22">
      <c r="V373" s="37"/>
    </row>
    <row r="374" spans="22:22">
      <c r="V374" s="37"/>
    </row>
    <row r="375" spans="22:22">
      <c r="V375" s="37"/>
    </row>
    <row r="376" spans="22:22">
      <c r="V376" s="37"/>
    </row>
    <row r="377" spans="22:22">
      <c r="V377" s="37"/>
    </row>
    <row r="378" spans="22:22">
      <c r="V378" s="37"/>
    </row>
    <row r="379" spans="22:22">
      <c r="V379" s="37"/>
    </row>
    <row r="380" spans="22:22">
      <c r="V380" s="37"/>
    </row>
    <row r="381" spans="22:22">
      <c r="V381" s="37"/>
    </row>
    <row r="382" spans="22:22">
      <c r="V382" s="37"/>
    </row>
    <row r="383" spans="22:22">
      <c r="V383" s="37"/>
    </row>
    <row r="384" spans="22:22">
      <c r="V384" s="37"/>
    </row>
    <row r="385" spans="22:22">
      <c r="V385" s="37"/>
    </row>
    <row r="386" spans="22:22">
      <c r="V386" s="37"/>
    </row>
    <row r="387" spans="22:22">
      <c r="V387" s="37"/>
    </row>
    <row r="388" spans="22:22">
      <c r="V388" s="37"/>
    </row>
    <row r="389" spans="22:22">
      <c r="V389" s="37"/>
    </row>
    <row r="390" spans="22:22">
      <c r="V390" s="37"/>
    </row>
    <row r="391" spans="22:22">
      <c r="V391" s="37"/>
    </row>
    <row r="392" spans="22:22">
      <c r="V392" s="37"/>
    </row>
    <row r="393" spans="22:22">
      <c r="V393" s="37"/>
    </row>
    <row r="394" spans="22:22">
      <c r="V394" s="37"/>
    </row>
    <row r="395" spans="22:22">
      <c r="V395" s="37"/>
    </row>
    <row r="396" spans="22:22">
      <c r="V396" s="37"/>
    </row>
    <row r="397" spans="22:22">
      <c r="V397" s="37"/>
    </row>
    <row r="398" spans="22:22">
      <c r="V398" s="37"/>
    </row>
    <row r="399" spans="22:22">
      <c r="V399" s="37"/>
    </row>
    <row r="400" spans="22:22">
      <c r="V400" s="37"/>
    </row>
    <row r="401" spans="22:22">
      <c r="V401" s="37"/>
    </row>
    <row r="402" spans="22:22">
      <c r="V402" s="37"/>
    </row>
  </sheetData>
  <autoFilter ref="A4:AH4"/>
  <conditionalFormatting sqref="E63:O63 E65:O91 E94:O65536 E1:O60">
    <cfRule type="cellIs" dxfId="169" priority="6" stopIfTrue="1" operator="equal">
      <formula>50</formula>
    </cfRule>
  </conditionalFormatting>
  <conditionalFormatting sqref="E61:O61">
    <cfRule type="cellIs" dxfId="168" priority="5" stopIfTrue="1" operator="equal">
      <formula>50</formula>
    </cfRule>
  </conditionalFormatting>
  <conditionalFormatting sqref="E62:O62">
    <cfRule type="cellIs" dxfId="167" priority="4" stopIfTrue="1" operator="equal">
      <formula>50</formula>
    </cfRule>
  </conditionalFormatting>
  <conditionalFormatting sqref="E93:O93">
    <cfRule type="cellIs" dxfId="166" priority="3" stopIfTrue="1" operator="equal">
      <formula>50</formula>
    </cfRule>
  </conditionalFormatting>
  <conditionalFormatting sqref="E92:O92">
    <cfRule type="cellIs" dxfId="165" priority="2" stopIfTrue="1" operator="equal">
      <formula>50</formula>
    </cfRule>
  </conditionalFormatting>
  <conditionalFormatting sqref="E64:O64">
    <cfRule type="cellIs" dxfId="164" priority="1" stopIfTrue="1" operator="equal">
      <formula>50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9"/>
  <sheetViews>
    <sheetView zoomScale="80" zoomScaleNormal="80" zoomScalePageLayoutView="80" workbookViewId="0">
      <selection sqref="A1:XFD1048576"/>
    </sheetView>
  </sheetViews>
  <sheetFormatPr baseColWidth="10" defaultColWidth="8.83203125" defaultRowHeight="15" x14ac:dyDescent="0"/>
  <cols>
    <col min="1" max="1" width="4.33203125" style="3" customWidth="1"/>
    <col min="2" max="2" width="20" style="37" customWidth="1"/>
    <col min="3" max="4" width="8.5" style="37" customWidth="1"/>
    <col min="6" max="6" width="4.33203125" style="3" customWidth="1"/>
    <col min="7" max="7" width="19.6640625" style="37" customWidth="1"/>
    <col min="8" max="10" width="8.5" style="37" customWidth="1"/>
    <col min="11" max="11" width="6" customWidth="1"/>
    <col min="12" max="12" width="24.1640625" customWidth="1"/>
    <col min="16" max="16" width="5.5" customWidth="1"/>
    <col min="17" max="17" width="19" customWidth="1"/>
    <col min="21" max="21" width="3.83203125" customWidth="1"/>
    <col min="22" max="22" width="19.1640625" customWidth="1"/>
    <col min="23" max="23" width="10.6640625" style="3" customWidth="1"/>
    <col min="24" max="24" width="8" customWidth="1"/>
    <col min="25" max="25" width="3.6640625" customWidth="1"/>
    <col min="26" max="26" width="3.5" customWidth="1"/>
    <col min="27" max="27" width="19.33203125" customWidth="1"/>
    <col min="28" max="28" width="11.1640625" customWidth="1"/>
  </cols>
  <sheetData>
    <row r="1" spans="1:30" ht="28">
      <c r="B1" s="541" t="s">
        <v>577</v>
      </c>
    </row>
    <row r="2" spans="1:30" ht="16" thickBot="1"/>
    <row r="3" spans="1:30" ht="17" thickTop="1" thickBot="1">
      <c r="B3" s="44" t="s">
        <v>578</v>
      </c>
      <c r="C3" s="44" t="s">
        <v>77</v>
      </c>
      <c r="D3" s="44" t="s">
        <v>1</v>
      </c>
      <c r="G3" s="44" t="s">
        <v>579</v>
      </c>
      <c r="H3" s="44" t="s">
        <v>77</v>
      </c>
      <c r="I3" s="44" t="s">
        <v>1</v>
      </c>
      <c r="J3" s="14"/>
      <c r="K3" s="3"/>
      <c r="L3" s="44" t="s">
        <v>580</v>
      </c>
      <c r="M3" s="44" t="s">
        <v>77</v>
      </c>
      <c r="N3" s="44" t="s">
        <v>1</v>
      </c>
      <c r="P3" s="3"/>
      <c r="Q3" s="44" t="s">
        <v>581</v>
      </c>
      <c r="R3" s="44" t="s">
        <v>77</v>
      </c>
      <c r="S3" s="44" t="s">
        <v>1</v>
      </c>
      <c r="V3" s="542" t="s">
        <v>582</v>
      </c>
      <c r="W3" s="542" t="s">
        <v>44</v>
      </c>
      <c r="AA3" s="542" t="s">
        <v>583</v>
      </c>
      <c r="AB3" s="542" t="s">
        <v>44</v>
      </c>
      <c r="AC3" s="14"/>
      <c r="AD3" s="543"/>
    </row>
    <row r="4" spans="1:30" ht="17" thickTop="1" thickBot="1">
      <c r="A4" s="445">
        <v>1</v>
      </c>
      <c r="B4" s="544" t="s">
        <v>2</v>
      </c>
      <c r="C4" s="545">
        <v>56</v>
      </c>
      <c r="D4" s="545">
        <v>78</v>
      </c>
      <c r="F4" s="546">
        <v>1</v>
      </c>
      <c r="G4" s="547" t="s">
        <v>145</v>
      </c>
      <c r="H4" s="548">
        <v>57</v>
      </c>
      <c r="I4" s="548">
        <v>55</v>
      </c>
      <c r="J4" s="14"/>
      <c r="K4" s="445">
        <v>1</v>
      </c>
      <c r="L4" s="544" t="s">
        <v>2</v>
      </c>
      <c r="M4" s="545">
        <v>47</v>
      </c>
      <c r="N4" s="545">
        <v>54</v>
      </c>
      <c r="O4" s="9">
        <v>1</v>
      </c>
      <c r="P4" s="532">
        <v>1</v>
      </c>
      <c r="Q4" s="549" t="s">
        <v>120</v>
      </c>
      <c r="R4" s="550">
        <v>51</v>
      </c>
      <c r="S4" s="550">
        <v>54</v>
      </c>
      <c r="T4" s="9">
        <v>1</v>
      </c>
      <c r="U4" s="445">
        <v>1</v>
      </c>
      <c r="V4" s="551" t="s">
        <v>2</v>
      </c>
      <c r="W4" s="207">
        <v>50</v>
      </c>
      <c r="Z4" s="445">
        <v>1</v>
      </c>
      <c r="AA4" s="552" t="s">
        <v>120</v>
      </c>
      <c r="AB4" s="207">
        <v>50</v>
      </c>
      <c r="AC4" s="14"/>
      <c r="AD4" s="61"/>
    </row>
    <row r="5" spans="1:30" ht="16" thickBot="1">
      <c r="A5" s="445">
        <v>2</v>
      </c>
      <c r="B5" s="553" t="s">
        <v>4</v>
      </c>
      <c r="C5" s="554">
        <v>48</v>
      </c>
      <c r="D5" s="554">
        <v>63</v>
      </c>
      <c r="F5" s="546">
        <v>2</v>
      </c>
      <c r="G5" s="555" t="s">
        <v>295</v>
      </c>
      <c r="H5" s="556">
        <v>55</v>
      </c>
      <c r="I5" s="556">
        <v>48</v>
      </c>
      <c r="J5" s="14"/>
      <c r="K5" s="445">
        <v>2</v>
      </c>
      <c r="L5" s="553" t="s">
        <v>136</v>
      </c>
      <c r="M5" s="554">
        <v>41</v>
      </c>
      <c r="N5" s="554">
        <v>49</v>
      </c>
      <c r="O5" s="9">
        <v>2</v>
      </c>
      <c r="P5" s="532">
        <v>2</v>
      </c>
      <c r="Q5" s="553" t="s">
        <v>125</v>
      </c>
      <c r="R5" s="554">
        <v>47</v>
      </c>
      <c r="S5" s="554">
        <v>34</v>
      </c>
      <c r="T5" s="9">
        <v>2</v>
      </c>
      <c r="U5" s="445">
        <v>2</v>
      </c>
      <c r="V5" s="553" t="s">
        <v>136</v>
      </c>
      <c r="W5" s="10">
        <v>47</v>
      </c>
      <c r="Z5" s="445">
        <v>2</v>
      </c>
      <c r="AA5" s="553" t="s">
        <v>125</v>
      </c>
      <c r="AB5" s="10">
        <v>47</v>
      </c>
      <c r="AC5" s="543"/>
      <c r="AD5" s="61"/>
    </row>
    <row r="6" spans="1:30" ht="16" thickBot="1">
      <c r="A6" s="445">
        <v>3</v>
      </c>
      <c r="B6" s="557" t="s">
        <v>36</v>
      </c>
      <c r="C6" s="558">
        <v>47</v>
      </c>
      <c r="D6" s="558">
        <v>59</v>
      </c>
      <c r="F6" s="546">
        <v>3</v>
      </c>
      <c r="G6" s="555" t="s">
        <v>126</v>
      </c>
      <c r="H6" s="556">
        <v>55</v>
      </c>
      <c r="I6" s="556">
        <v>47</v>
      </c>
      <c r="J6" s="14"/>
      <c r="K6" s="445">
        <v>3</v>
      </c>
      <c r="L6" s="557" t="s">
        <v>65</v>
      </c>
      <c r="M6" s="558">
        <v>40</v>
      </c>
      <c r="N6" s="558">
        <v>52</v>
      </c>
      <c r="O6" s="9">
        <v>4</v>
      </c>
      <c r="P6" s="532">
        <v>3</v>
      </c>
      <c r="Q6" s="553" t="s">
        <v>145</v>
      </c>
      <c r="R6" s="554">
        <v>46</v>
      </c>
      <c r="S6" s="554">
        <v>49</v>
      </c>
      <c r="T6" s="9"/>
      <c r="U6" s="445">
        <v>3</v>
      </c>
      <c r="V6" s="557" t="s">
        <v>36</v>
      </c>
      <c r="W6" s="10">
        <v>45</v>
      </c>
      <c r="Z6" s="445">
        <v>3</v>
      </c>
      <c r="AA6" s="553" t="s">
        <v>145</v>
      </c>
      <c r="AB6" s="10">
        <v>45</v>
      </c>
      <c r="AC6" s="14"/>
      <c r="AD6" s="61"/>
    </row>
    <row r="7" spans="1:30" ht="16" thickBot="1">
      <c r="A7" s="445">
        <v>4</v>
      </c>
      <c r="B7" s="553" t="s">
        <v>66</v>
      </c>
      <c r="C7" s="554">
        <v>40</v>
      </c>
      <c r="D7" s="554">
        <v>59</v>
      </c>
      <c r="E7" s="13"/>
      <c r="F7" s="546">
        <v>4</v>
      </c>
      <c r="G7" s="555" t="s">
        <v>125</v>
      </c>
      <c r="H7" s="556">
        <v>51</v>
      </c>
      <c r="I7" s="556">
        <v>42</v>
      </c>
      <c r="J7" s="14"/>
      <c r="K7" s="445">
        <v>4</v>
      </c>
      <c r="L7" s="557" t="s">
        <v>36</v>
      </c>
      <c r="M7" s="558">
        <v>38</v>
      </c>
      <c r="N7" s="558">
        <v>47</v>
      </c>
      <c r="O7" s="9">
        <v>3</v>
      </c>
      <c r="P7" s="532">
        <v>4</v>
      </c>
      <c r="Q7" s="553" t="s">
        <v>295</v>
      </c>
      <c r="R7" s="554">
        <v>45</v>
      </c>
      <c r="S7" s="554">
        <v>39</v>
      </c>
      <c r="T7" s="9"/>
      <c r="U7" s="445">
        <v>4</v>
      </c>
      <c r="V7" s="557" t="s">
        <v>65</v>
      </c>
      <c r="W7" s="10">
        <v>43</v>
      </c>
      <c r="Z7" s="445">
        <v>4</v>
      </c>
      <c r="AA7" s="553" t="s">
        <v>295</v>
      </c>
      <c r="AB7" s="10">
        <v>43</v>
      </c>
      <c r="AC7" s="14"/>
      <c r="AD7" s="61"/>
    </row>
    <row r="8" spans="1:30" ht="16" thickBot="1">
      <c r="A8" s="546">
        <v>5</v>
      </c>
      <c r="B8" s="555" t="s">
        <v>42</v>
      </c>
      <c r="C8" s="556">
        <v>36</v>
      </c>
      <c r="D8" s="556">
        <v>62</v>
      </c>
      <c r="F8" s="546">
        <v>5</v>
      </c>
      <c r="G8" s="555" t="s">
        <v>86</v>
      </c>
      <c r="H8" s="556">
        <v>48</v>
      </c>
      <c r="I8" s="556">
        <v>44</v>
      </c>
      <c r="J8" s="14"/>
      <c r="K8" s="445">
        <v>5</v>
      </c>
      <c r="L8" s="557" t="s">
        <v>66</v>
      </c>
      <c r="M8" s="550">
        <v>36</v>
      </c>
      <c r="N8" s="550">
        <v>56</v>
      </c>
      <c r="P8" s="532">
        <v>5</v>
      </c>
      <c r="Q8" s="553" t="s">
        <v>86</v>
      </c>
      <c r="R8" s="554">
        <v>41</v>
      </c>
      <c r="S8" s="554">
        <v>51</v>
      </c>
      <c r="T8" s="9"/>
      <c r="U8" s="445">
        <v>5</v>
      </c>
      <c r="V8" s="557" t="s">
        <v>66</v>
      </c>
      <c r="W8" s="10">
        <v>41</v>
      </c>
      <c r="Z8" s="445">
        <v>5</v>
      </c>
      <c r="AA8" s="553" t="s">
        <v>86</v>
      </c>
      <c r="AB8" s="10">
        <v>41</v>
      </c>
      <c r="AC8" s="543"/>
      <c r="AD8" s="61"/>
    </row>
    <row r="9" spans="1:30" ht="16" thickBot="1">
      <c r="A9" s="546">
        <v>6</v>
      </c>
      <c r="B9" s="555" t="s">
        <v>64</v>
      </c>
      <c r="C9" s="556">
        <v>36</v>
      </c>
      <c r="D9" s="556">
        <v>61</v>
      </c>
      <c r="F9" s="546">
        <v>6</v>
      </c>
      <c r="G9" s="555" t="s">
        <v>324</v>
      </c>
      <c r="H9" s="556">
        <v>46</v>
      </c>
      <c r="I9" s="556">
        <v>35</v>
      </c>
      <c r="J9" s="14"/>
      <c r="K9" s="445">
        <v>6</v>
      </c>
      <c r="L9" s="559" t="s">
        <v>9</v>
      </c>
      <c r="M9" s="554">
        <v>36</v>
      </c>
      <c r="N9" s="554">
        <v>50</v>
      </c>
      <c r="P9" s="532">
        <v>6</v>
      </c>
      <c r="Q9" s="553" t="s">
        <v>126</v>
      </c>
      <c r="R9" s="554">
        <v>38</v>
      </c>
      <c r="S9" s="554">
        <v>37</v>
      </c>
      <c r="T9" s="9"/>
      <c r="U9" s="445">
        <v>6</v>
      </c>
      <c r="V9" s="559" t="s">
        <v>9</v>
      </c>
      <c r="W9" s="45">
        <v>40</v>
      </c>
      <c r="Z9" s="445">
        <v>6</v>
      </c>
      <c r="AA9" s="553" t="s">
        <v>126</v>
      </c>
      <c r="AB9" s="45">
        <v>40</v>
      </c>
      <c r="AC9" s="543"/>
      <c r="AD9" s="61"/>
    </row>
    <row r="10" spans="1:30" ht="16" thickBot="1">
      <c r="A10" s="546">
        <v>7</v>
      </c>
      <c r="B10" s="555" t="s">
        <v>46</v>
      </c>
      <c r="C10" s="556">
        <v>36</v>
      </c>
      <c r="D10" s="556">
        <v>56</v>
      </c>
      <c r="F10" s="546">
        <v>7</v>
      </c>
      <c r="G10" s="555" t="s">
        <v>120</v>
      </c>
      <c r="H10" s="556">
        <v>45</v>
      </c>
      <c r="I10" s="556">
        <v>37</v>
      </c>
      <c r="J10" s="14"/>
      <c r="K10" s="445">
        <v>7</v>
      </c>
      <c r="L10" s="557" t="s">
        <v>103</v>
      </c>
      <c r="M10" s="558">
        <v>35</v>
      </c>
      <c r="N10" s="558">
        <v>43</v>
      </c>
      <c r="P10" s="532">
        <v>7</v>
      </c>
      <c r="Q10" s="553" t="s">
        <v>157</v>
      </c>
      <c r="R10" s="554">
        <v>36</v>
      </c>
      <c r="S10" s="554">
        <v>28</v>
      </c>
      <c r="T10" s="9"/>
      <c r="U10" s="445">
        <v>7</v>
      </c>
      <c r="V10" s="557" t="s">
        <v>103</v>
      </c>
      <c r="W10" s="10">
        <v>39</v>
      </c>
      <c r="Z10" s="445">
        <v>7</v>
      </c>
      <c r="AA10" s="553" t="s">
        <v>157</v>
      </c>
      <c r="AB10" s="10">
        <v>39</v>
      </c>
      <c r="AC10" s="543"/>
      <c r="AD10" s="61"/>
    </row>
    <row r="11" spans="1:30" ht="16" thickBot="1">
      <c r="A11" s="546">
        <v>8</v>
      </c>
      <c r="B11" s="555" t="s">
        <v>178</v>
      </c>
      <c r="C11" s="556">
        <v>31</v>
      </c>
      <c r="D11" s="556">
        <v>60</v>
      </c>
      <c r="F11" s="546">
        <v>8</v>
      </c>
      <c r="G11" s="555" t="s">
        <v>128</v>
      </c>
      <c r="H11" s="556">
        <v>43</v>
      </c>
      <c r="I11" s="556">
        <v>46</v>
      </c>
      <c r="J11" s="14"/>
      <c r="K11" s="445">
        <v>8</v>
      </c>
      <c r="L11" s="553" t="s">
        <v>3</v>
      </c>
      <c r="M11" s="554">
        <v>33</v>
      </c>
      <c r="N11" s="554">
        <v>56</v>
      </c>
      <c r="P11" s="532">
        <v>8</v>
      </c>
      <c r="Q11" s="553" t="s">
        <v>324</v>
      </c>
      <c r="R11" s="554">
        <v>27</v>
      </c>
      <c r="S11" s="554">
        <v>24</v>
      </c>
      <c r="T11" s="9"/>
      <c r="U11" s="445">
        <v>8</v>
      </c>
      <c r="V11" s="553" t="s">
        <v>3</v>
      </c>
      <c r="W11" s="10">
        <v>38</v>
      </c>
      <c r="Z11" s="445">
        <v>8</v>
      </c>
      <c r="AA11" s="553" t="s">
        <v>324</v>
      </c>
      <c r="AB11" s="10">
        <v>38</v>
      </c>
      <c r="AC11" s="543"/>
      <c r="AD11" s="61"/>
    </row>
    <row r="12" spans="1:30" ht="16" thickBot="1">
      <c r="A12" s="546">
        <v>9</v>
      </c>
      <c r="B12" s="555" t="s">
        <v>83</v>
      </c>
      <c r="C12" s="556">
        <v>29</v>
      </c>
      <c r="D12" s="556">
        <v>44</v>
      </c>
      <c r="F12" s="546">
        <v>9</v>
      </c>
      <c r="G12" s="555" t="s">
        <v>273</v>
      </c>
      <c r="H12" s="556">
        <v>42</v>
      </c>
      <c r="I12" s="556">
        <v>39</v>
      </c>
      <c r="J12" s="14"/>
      <c r="K12" s="445">
        <v>9</v>
      </c>
      <c r="L12" s="553" t="s">
        <v>4</v>
      </c>
      <c r="M12" s="554">
        <v>31</v>
      </c>
      <c r="N12" s="554">
        <v>49</v>
      </c>
      <c r="P12" s="532">
        <v>9</v>
      </c>
      <c r="Q12" s="553" t="s">
        <v>128</v>
      </c>
      <c r="R12" s="554">
        <v>18</v>
      </c>
      <c r="S12" s="554">
        <v>32</v>
      </c>
      <c r="T12" s="9"/>
      <c r="U12" s="445">
        <v>9</v>
      </c>
      <c r="V12" s="553" t="s">
        <v>4</v>
      </c>
      <c r="W12" s="45">
        <v>37</v>
      </c>
      <c r="Z12" s="445">
        <v>9</v>
      </c>
      <c r="AA12" s="553" t="s">
        <v>128</v>
      </c>
      <c r="AB12" s="45">
        <v>37</v>
      </c>
      <c r="AC12" s="14"/>
      <c r="AD12" s="61"/>
    </row>
    <row r="13" spans="1:30" ht="16" thickBot="1">
      <c r="A13" s="546">
        <v>10</v>
      </c>
      <c r="B13" s="555" t="s">
        <v>200</v>
      </c>
      <c r="C13" s="556">
        <v>26</v>
      </c>
      <c r="D13" s="556">
        <v>45</v>
      </c>
      <c r="F13" s="546">
        <v>10</v>
      </c>
      <c r="G13" s="555" t="s">
        <v>157</v>
      </c>
      <c r="H13" s="556">
        <v>42</v>
      </c>
      <c r="I13" s="556">
        <v>26</v>
      </c>
      <c r="J13" s="14"/>
      <c r="K13" s="445">
        <v>10</v>
      </c>
      <c r="L13" s="553" t="s">
        <v>76</v>
      </c>
      <c r="M13" s="554">
        <v>21</v>
      </c>
      <c r="N13" s="554">
        <v>45</v>
      </c>
      <c r="P13" s="532">
        <v>10</v>
      </c>
      <c r="Q13" s="553" t="s">
        <v>273</v>
      </c>
      <c r="R13" s="554">
        <v>11</v>
      </c>
      <c r="S13" s="554">
        <v>24</v>
      </c>
      <c r="T13" s="9"/>
      <c r="U13" s="445">
        <v>10</v>
      </c>
      <c r="V13" s="553" t="s">
        <v>76</v>
      </c>
      <c r="W13" s="10">
        <v>36</v>
      </c>
      <c r="Z13" s="445">
        <v>10</v>
      </c>
      <c r="AA13" s="553" t="s">
        <v>273</v>
      </c>
      <c r="AB13" s="10">
        <v>36</v>
      </c>
      <c r="AC13" s="543"/>
      <c r="AD13" s="61"/>
    </row>
    <row r="14" spans="1:30" ht="16" thickBot="1">
      <c r="A14" s="546">
        <v>11</v>
      </c>
      <c r="B14" s="560" t="s">
        <v>75</v>
      </c>
      <c r="C14" s="556">
        <v>25</v>
      </c>
      <c r="D14" s="556">
        <v>40</v>
      </c>
      <c r="F14" s="445">
        <v>11</v>
      </c>
      <c r="G14" s="553" t="s">
        <v>350</v>
      </c>
      <c r="H14" s="554">
        <v>40</v>
      </c>
      <c r="I14" s="554">
        <v>28</v>
      </c>
      <c r="J14" s="543"/>
      <c r="U14" s="445">
        <v>11</v>
      </c>
      <c r="V14" s="553" t="s">
        <v>24</v>
      </c>
      <c r="W14" s="10">
        <v>37</v>
      </c>
      <c r="X14" s="433" t="s">
        <v>100</v>
      </c>
      <c r="Y14" s="433"/>
      <c r="Z14" s="445">
        <v>11</v>
      </c>
      <c r="AA14" s="557" t="s">
        <v>170</v>
      </c>
      <c r="AB14" s="10">
        <v>39</v>
      </c>
      <c r="AC14" s="561" t="s">
        <v>100</v>
      </c>
      <c r="AD14" s="543"/>
    </row>
    <row r="15" spans="1:30" ht="17" thickTop="1" thickBot="1">
      <c r="A15" s="562">
        <v>12</v>
      </c>
      <c r="B15" s="560" t="s">
        <v>160</v>
      </c>
      <c r="C15" s="556">
        <v>21</v>
      </c>
      <c r="D15" s="556">
        <v>37</v>
      </c>
      <c r="F15" s="445">
        <v>12</v>
      </c>
      <c r="G15" s="557" t="s">
        <v>105</v>
      </c>
      <c r="H15" s="554">
        <v>40</v>
      </c>
      <c r="I15" s="554">
        <v>27</v>
      </c>
      <c r="J15" s="543"/>
      <c r="L15" s="44" t="s">
        <v>584</v>
      </c>
      <c r="M15" s="44" t="s">
        <v>77</v>
      </c>
      <c r="N15" s="44" t="s">
        <v>1</v>
      </c>
      <c r="Q15" s="44" t="s">
        <v>585</v>
      </c>
      <c r="R15" s="44" t="s">
        <v>77</v>
      </c>
      <c r="S15" s="44" t="s">
        <v>1</v>
      </c>
      <c r="U15" s="445">
        <v>12</v>
      </c>
      <c r="V15" s="553" t="s">
        <v>64</v>
      </c>
      <c r="W15" s="45">
        <v>35</v>
      </c>
      <c r="X15" s="433" t="s">
        <v>99</v>
      </c>
      <c r="Y15" s="433"/>
      <c r="Z15" s="445">
        <v>12</v>
      </c>
      <c r="AA15" s="557" t="s">
        <v>127</v>
      </c>
      <c r="AB15" s="45">
        <v>36</v>
      </c>
      <c r="AC15" s="561" t="s">
        <v>99</v>
      </c>
    </row>
    <row r="16" spans="1:30" ht="16" thickBot="1">
      <c r="A16" s="8"/>
      <c r="B16" s="8"/>
      <c r="C16" s="14"/>
      <c r="D16" s="14"/>
      <c r="E16" s="7"/>
      <c r="F16" s="445">
        <v>13</v>
      </c>
      <c r="G16" s="557" t="s">
        <v>122</v>
      </c>
      <c r="H16" s="558">
        <v>39</v>
      </c>
      <c r="I16" s="558">
        <v>31</v>
      </c>
      <c r="J16" s="543"/>
      <c r="K16" s="445">
        <v>11</v>
      </c>
      <c r="L16" s="553" t="s">
        <v>64</v>
      </c>
      <c r="M16" s="554">
        <f>59/10*9</f>
        <v>53.1</v>
      </c>
      <c r="N16" s="554">
        <f>71/10*9</f>
        <v>63.9</v>
      </c>
      <c r="O16" s="9">
        <v>2</v>
      </c>
      <c r="P16" s="445">
        <v>11</v>
      </c>
      <c r="Q16" s="557" t="s">
        <v>127</v>
      </c>
      <c r="R16" s="558">
        <v>53</v>
      </c>
      <c r="S16" s="558">
        <v>41</v>
      </c>
      <c r="T16" s="9">
        <v>2</v>
      </c>
      <c r="U16" s="445">
        <v>13</v>
      </c>
      <c r="V16" s="553" t="s">
        <v>83</v>
      </c>
      <c r="W16" s="10">
        <v>33</v>
      </c>
      <c r="Z16" s="445">
        <v>13</v>
      </c>
      <c r="AA16" s="557" t="s">
        <v>255</v>
      </c>
      <c r="AB16" s="10">
        <v>33</v>
      </c>
      <c r="AC16" s="563"/>
    </row>
    <row r="17" spans="1:29" ht="17" thickTop="1" thickBot="1">
      <c r="B17" s="44" t="s">
        <v>586</v>
      </c>
      <c r="C17" s="44" t="s">
        <v>77</v>
      </c>
      <c r="D17" s="44" t="s">
        <v>1</v>
      </c>
      <c r="E17" s="7"/>
      <c r="F17" s="445">
        <v>14</v>
      </c>
      <c r="G17" s="553" t="s">
        <v>131</v>
      </c>
      <c r="H17" s="554">
        <v>39</v>
      </c>
      <c r="I17" s="554">
        <v>29</v>
      </c>
      <c r="J17" s="543"/>
      <c r="K17" s="445">
        <v>12</v>
      </c>
      <c r="L17" s="553" t="s">
        <v>24</v>
      </c>
      <c r="M17" s="554">
        <f>57/10*9</f>
        <v>51.300000000000004</v>
      </c>
      <c r="N17" s="554">
        <f>60/10*9</f>
        <v>54</v>
      </c>
      <c r="O17" s="9">
        <v>1</v>
      </c>
      <c r="P17" s="445">
        <v>12</v>
      </c>
      <c r="Q17" s="557" t="s">
        <v>170</v>
      </c>
      <c r="R17" s="554">
        <v>52</v>
      </c>
      <c r="S17" s="554">
        <v>47</v>
      </c>
      <c r="T17" s="9">
        <v>1</v>
      </c>
      <c r="U17" s="445">
        <v>14</v>
      </c>
      <c r="V17" s="553" t="s">
        <v>46</v>
      </c>
      <c r="W17" s="10">
        <v>32</v>
      </c>
      <c r="Z17" s="445">
        <v>14</v>
      </c>
      <c r="AA17" s="557" t="s">
        <v>122</v>
      </c>
      <c r="AB17" s="10">
        <v>32</v>
      </c>
      <c r="AC17" s="563"/>
    </row>
    <row r="18" spans="1:29" ht="17" thickTop="1" thickBot="1">
      <c r="A18" s="445">
        <v>1</v>
      </c>
      <c r="B18" s="544" t="s">
        <v>65</v>
      </c>
      <c r="C18" s="545">
        <v>53</v>
      </c>
      <c r="D18" s="545">
        <v>47</v>
      </c>
      <c r="E18" s="7"/>
      <c r="F18" s="445">
        <v>15</v>
      </c>
      <c r="G18" s="557" t="s">
        <v>360</v>
      </c>
      <c r="H18" s="558">
        <v>37</v>
      </c>
      <c r="I18" s="558">
        <v>32</v>
      </c>
      <c r="J18" s="543"/>
      <c r="K18" s="445">
        <v>13</v>
      </c>
      <c r="L18" s="553" t="s">
        <v>83</v>
      </c>
      <c r="M18" s="554">
        <v>46</v>
      </c>
      <c r="N18" s="554">
        <v>53</v>
      </c>
      <c r="P18" s="445">
        <v>13</v>
      </c>
      <c r="Q18" s="557" t="s">
        <v>255</v>
      </c>
      <c r="R18" s="558">
        <v>42</v>
      </c>
      <c r="S18" s="558">
        <v>26</v>
      </c>
      <c r="T18" s="9"/>
      <c r="U18" s="445">
        <v>15</v>
      </c>
      <c r="V18" s="553" t="s">
        <v>42</v>
      </c>
      <c r="W18" s="45">
        <v>31</v>
      </c>
      <c r="Z18" s="445">
        <v>15</v>
      </c>
      <c r="AA18" s="553" t="s">
        <v>350</v>
      </c>
      <c r="AB18" s="45">
        <v>31</v>
      </c>
      <c r="AC18" s="563"/>
    </row>
    <row r="19" spans="1:29" ht="16" thickBot="1">
      <c r="A19" s="445">
        <v>2</v>
      </c>
      <c r="B19" s="553" t="s">
        <v>3</v>
      </c>
      <c r="C19" s="554">
        <v>50</v>
      </c>
      <c r="D19" s="554">
        <v>61</v>
      </c>
      <c r="E19" s="7"/>
      <c r="F19" s="445">
        <v>16</v>
      </c>
      <c r="G19" s="557" t="s">
        <v>255</v>
      </c>
      <c r="H19" s="558">
        <v>37</v>
      </c>
      <c r="I19" s="558">
        <v>28</v>
      </c>
      <c r="J19" s="543"/>
      <c r="K19" s="445">
        <v>14</v>
      </c>
      <c r="L19" s="553" t="s">
        <v>46</v>
      </c>
      <c r="M19" s="554">
        <v>45</v>
      </c>
      <c r="N19" s="554">
        <v>64</v>
      </c>
      <c r="P19" s="445">
        <v>14</v>
      </c>
      <c r="Q19" s="557" t="s">
        <v>122</v>
      </c>
      <c r="R19" s="558">
        <v>36</v>
      </c>
      <c r="S19" s="558">
        <v>28</v>
      </c>
      <c r="T19" s="9"/>
      <c r="U19" s="445">
        <v>16</v>
      </c>
      <c r="V19" s="559" t="s">
        <v>199</v>
      </c>
      <c r="W19" s="10">
        <v>30</v>
      </c>
      <c r="Z19" s="445">
        <v>16</v>
      </c>
      <c r="AA19" s="553" t="s">
        <v>236</v>
      </c>
      <c r="AB19" s="10">
        <v>30</v>
      </c>
      <c r="AC19" s="563"/>
    </row>
    <row r="20" spans="1:29" ht="16" thickBot="1">
      <c r="A20" s="445">
        <v>3</v>
      </c>
      <c r="B20" s="557" t="s">
        <v>103</v>
      </c>
      <c r="C20" s="558">
        <v>50</v>
      </c>
      <c r="D20" s="558">
        <v>52</v>
      </c>
      <c r="E20" s="7"/>
      <c r="F20" s="445">
        <v>17</v>
      </c>
      <c r="G20" s="557" t="s">
        <v>127</v>
      </c>
      <c r="H20" s="558">
        <v>36</v>
      </c>
      <c r="I20" s="558">
        <v>31</v>
      </c>
      <c r="J20" s="543"/>
      <c r="K20" s="445">
        <v>15</v>
      </c>
      <c r="L20" s="553" t="s">
        <v>42</v>
      </c>
      <c r="M20" s="554">
        <v>41</v>
      </c>
      <c r="N20" s="554">
        <v>50</v>
      </c>
      <c r="P20" s="445">
        <v>15</v>
      </c>
      <c r="Q20" s="553" t="s">
        <v>350</v>
      </c>
      <c r="R20" s="554">
        <v>35</v>
      </c>
      <c r="S20" s="554">
        <v>39</v>
      </c>
      <c r="T20" s="9"/>
      <c r="U20" s="445">
        <v>17</v>
      </c>
      <c r="V20" s="553" t="s">
        <v>200</v>
      </c>
      <c r="W20" s="10">
        <v>29</v>
      </c>
      <c r="Z20" s="445">
        <v>17</v>
      </c>
      <c r="AA20" s="553" t="s">
        <v>130</v>
      </c>
      <c r="AB20" s="10">
        <v>29</v>
      </c>
      <c r="AC20" s="563"/>
    </row>
    <row r="21" spans="1:29" ht="16" thickBot="1">
      <c r="A21" s="532">
        <v>4</v>
      </c>
      <c r="B21" s="553" t="s">
        <v>136</v>
      </c>
      <c r="C21" s="554">
        <v>46</v>
      </c>
      <c r="D21" s="554">
        <v>47</v>
      </c>
      <c r="E21" s="7"/>
      <c r="F21" s="445">
        <v>18</v>
      </c>
      <c r="G21" s="557" t="s">
        <v>364</v>
      </c>
      <c r="H21" s="554">
        <v>36</v>
      </c>
      <c r="I21" s="554">
        <v>31</v>
      </c>
      <c r="J21" s="543"/>
      <c r="K21" s="445">
        <v>16</v>
      </c>
      <c r="L21" s="559" t="s">
        <v>199</v>
      </c>
      <c r="M21" s="554">
        <v>41</v>
      </c>
      <c r="N21" s="554">
        <v>42</v>
      </c>
      <c r="P21" s="445">
        <v>16</v>
      </c>
      <c r="Q21" s="553" t="s">
        <v>236</v>
      </c>
      <c r="R21" s="554">
        <v>35</v>
      </c>
      <c r="S21" s="554">
        <v>35</v>
      </c>
      <c r="T21" s="9"/>
      <c r="U21" s="445">
        <v>18</v>
      </c>
      <c r="V21" s="559" t="s">
        <v>75</v>
      </c>
      <c r="W21" s="45">
        <v>28</v>
      </c>
      <c r="Z21" s="445">
        <v>18</v>
      </c>
      <c r="AA21" s="557" t="s">
        <v>105</v>
      </c>
      <c r="AB21" s="45">
        <v>28</v>
      </c>
      <c r="AC21" s="563"/>
    </row>
    <row r="22" spans="1:29" ht="16" thickBot="1">
      <c r="A22" s="445">
        <v>5</v>
      </c>
      <c r="B22" s="553" t="s">
        <v>76</v>
      </c>
      <c r="C22" s="554">
        <f>49/10*9</f>
        <v>44.1</v>
      </c>
      <c r="D22" s="554">
        <f>52/10*9</f>
        <v>46.800000000000004</v>
      </c>
      <c r="E22" s="7"/>
      <c r="F22" s="445">
        <v>19</v>
      </c>
      <c r="G22" s="553" t="s">
        <v>236</v>
      </c>
      <c r="H22" s="554">
        <v>32</v>
      </c>
      <c r="I22" s="554">
        <v>33</v>
      </c>
      <c r="J22" s="543"/>
      <c r="K22" s="445">
        <v>17</v>
      </c>
      <c r="L22" s="553" t="s">
        <v>200</v>
      </c>
      <c r="M22" s="554">
        <v>36</v>
      </c>
      <c r="N22" s="554">
        <v>55</v>
      </c>
      <c r="P22" s="445">
        <v>17</v>
      </c>
      <c r="Q22" s="553" t="s">
        <v>130</v>
      </c>
      <c r="R22" s="554">
        <v>30</v>
      </c>
      <c r="S22" s="554">
        <v>29</v>
      </c>
      <c r="T22" s="9"/>
      <c r="U22" s="445">
        <v>19</v>
      </c>
      <c r="V22" s="559" t="s">
        <v>160</v>
      </c>
      <c r="W22" s="10">
        <v>27</v>
      </c>
      <c r="Z22" s="445">
        <v>19</v>
      </c>
      <c r="AA22" s="557" t="s">
        <v>360</v>
      </c>
      <c r="AB22" s="10">
        <v>27</v>
      </c>
      <c r="AC22" s="563"/>
    </row>
    <row r="23" spans="1:29" ht="16" thickBot="1">
      <c r="A23" s="532">
        <v>6</v>
      </c>
      <c r="B23" s="559" t="s">
        <v>9</v>
      </c>
      <c r="C23" s="554">
        <v>37</v>
      </c>
      <c r="D23" s="554">
        <v>49</v>
      </c>
      <c r="E23" s="7"/>
      <c r="F23" s="445">
        <v>20</v>
      </c>
      <c r="G23" s="557" t="s">
        <v>170</v>
      </c>
      <c r="H23" s="554">
        <v>31</v>
      </c>
      <c r="I23" s="554">
        <v>32</v>
      </c>
      <c r="J23" s="543"/>
      <c r="K23" s="445">
        <v>18</v>
      </c>
      <c r="L23" s="559" t="s">
        <v>75</v>
      </c>
      <c r="M23" s="554">
        <f>33/10*9</f>
        <v>29.7</v>
      </c>
      <c r="N23" s="554">
        <f>44/10*9</f>
        <v>39.6</v>
      </c>
      <c r="P23" s="445">
        <v>18</v>
      </c>
      <c r="Q23" s="557" t="s">
        <v>105</v>
      </c>
      <c r="R23" s="554">
        <v>27</v>
      </c>
      <c r="S23" s="554">
        <v>21</v>
      </c>
      <c r="T23" s="9"/>
      <c r="U23" s="445">
        <v>20</v>
      </c>
      <c r="V23" s="553" t="s">
        <v>74</v>
      </c>
      <c r="W23" s="10">
        <v>26</v>
      </c>
      <c r="Z23" s="445">
        <v>20</v>
      </c>
      <c r="AA23" s="557" t="s">
        <v>364</v>
      </c>
      <c r="AB23" s="10">
        <v>26</v>
      </c>
      <c r="AC23" s="563"/>
    </row>
    <row r="24" spans="1:29" ht="16" thickBot="1">
      <c r="A24" s="546">
        <v>7</v>
      </c>
      <c r="B24" s="555" t="s">
        <v>24</v>
      </c>
      <c r="C24" s="556">
        <v>33</v>
      </c>
      <c r="D24" s="556">
        <v>37</v>
      </c>
      <c r="E24" s="7"/>
      <c r="F24" s="546">
        <v>21</v>
      </c>
      <c r="G24" s="564" t="s">
        <v>132</v>
      </c>
      <c r="H24" s="556">
        <v>30</v>
      </c>
      <c r="I24" s="556">
        <v>21</v>
      </c>
      <c r="J24" s="543"/>
      <c r="K24" s="445">
        <v>19</v>
      </c>
      <c r="L24" s="559" t="s">
        <v>160</v>
      </c>
      <c r="M24" s="554">
        <v>29</v>
      </c>
      <c r="N24" s="554">
        <v>33</v>
      </c>
      <c r="P24" s="445">
        <v>19</v>
      </c>
      <c r="Q24" s="557" t="s">
        <v>360</v>
      </c>
      <c r="R24" s="558">
        <v>25</v>
      </c>
      <c r="S24" s="558">
        <v>29</v>
      </c>
      <c r="T24" s="9"/>
      <c r="U24" s="445">
        <v>21</v>
      </c>
      <c r="V24" s="553" t="s">
        <v>178</v>
      </c>
      <c r="W24" s="45">
        <v>25</v>
      </c>
      <c r="Z24" s="445">
        <v>21</v>
      </c>
      <c r="AA24" s="565" t="s">
        <v>248</v>
      </c>
      <c r="AB24" s="559">
        <v>25</v>
      </c>
      <c r="AC24" s="563"/>
    </row>
    <row r="25" spans="1:29" ht="16" thickBot="1">
      <c r="A25" s="546">
        <v>8</v>
      </c>
      <c r="B25" s="560" t="s">
        <v>199</v>
      </c>
      <c r="C25" s="556">
        <v>29</v>
      </c>
      <c r="D25" s="556">
        <v>43</v>
      </c>
      <c r="E25" s="7"/>
      <c r="F25" s="546">
        <v>22</v>
      </c>
      <c r="G25" s="566" t="s">
        <v>430</v>
      </c>
      <c r="H25" s="556">
        <v>29</v>
      </c>
      <c r="I25" s="556">
        <v>25</v>
      </c>
      <c r="J25" s="543"/>
      <c r="K25" s="445">
        <v>20</v>
      </c>
      <c r="L25" s="553" t="s">
        <v>74</v>
      </c>
      <c r="M25" s="554">
        <v>28</v>
      </c>
      <c r="N25" s="554">
        <v>34</v>
      </c>
      <c r="P25" s="445">
        <v>20</v>
      </c>
      <c r="Q25" s="557" t="s">
        <v>364</v>
      </c>
      <c r="R25" s="554">
        <v>25</v>
      </c>
      <c r="S25" s="554">
        <v>22</v>
      </c>
      <c r="T25" s="9"/>
      <c r="U25" s="445">
        <v>22</v>
      </c>
      <c r="V25" s="553" t="s">
        <v>85</v>
      </c>
      <c r="W25" s="10">
        <v>24</v>
      </c>
      <c r="Z25" s="445">
        <v>22</v>
      </c>
      <c r="AA25" s="565" t="s">
        <v>131</v>
      </c>
      <c r="AB25" s="557">
        <v>26</v>
      </c>
      <c r="AC25" s="561" t="s">
        <v>100</v>
      </c>
    </row>
    <row r="26" spans="1:29" ht="16" thickBot="1">
      <c r="A26" s="546">
        <v>9</v>
      </c>
      <c r="B26" s="555" t="s">
        <v>61</v>
      </c>
      <c r="C26" s="556">
        <v>21</v>
      </c>
      <c r="D26" s="556">
        <v>37</v>
      </c>
      <c r="E26" s="7"/>
      <c r="F26" s="546">
        <v>23</v>
      </c>
      <c r="G26" s="564" t="s">
        <v>129</v>
      </c>
      <c r="H26" s="556">
        <v>27</v>
      </c>
      <c r="I26" s="556">
        <v>34</v>
      </c>
      <c r="J26" s="543"/>
      <c r="K26" s="445">
        <v>21</v>
      </c>
      <c r="L26" s="553" t="s">
        <v>178</v>
      </c>
      <c r="M26" s="554">
        <v>26</v>
      </c>
      <c r="N26" s="554">
        <v>45</v>
      </c>
      <c r="U26" s="445">
        <v>23</v>
      </c>
      <c r="V26" s="553" t="s">
        <v>61</v>
      </c>
      <c r="W26" s="10">
        <v>23</v>
      </c>
      <c r="Z26" s="445">
        <v>23</v>
      </c>
      <c r="AA26" s="565" t="s">
        <v>129</v>
      </c>
      <c r="AB26" s="557">
        <v>24</v>
      </c>
      <c r="AC26" s="561" t="s">
        <v>99</v>
      </c>
    </row>
    <row r="27" spans="1:29" ht="17" thickTop="1" thickBot="1">
      <c r="A27" s="546">
        <v>10</v>
      </c>
      <c r="B27" s="555" t="s">
        <v>85</v>
      </c>
      <c r="C27" s="556">
        <v>19</v>
      </c>
      <c r="D27" s="556">
        <v>20</v>
      </c>
      <c r="E27" s="7"/>
      <c r="F27" s="546">
        <v>24</v>
      </c>
      <c r="G27" s="564" t="s">
        <v>130</v>
      </c>
      <c r="H27" s="556">
        <v>27</v>
      </c>
      <c r="I27" s="556">
        <v>22</v>
      </c>
      <c r="J27" s="543"/>
      <c r="K27" s="445">
        <v>22</v>
      </c>
      <c r="L27" s="553" t="s">
        <v>85</v>
      </c>
      <c r="M27" s="554">
        <f>22/10*9</f>
        <v>19.8</v>
      </c>
      <c r="N27" s="554">
        <f>26/10*9</f>
        <v>23.400000000000002</v>
      </c>
      <c r="Q27" s="44" t="s">
        <v>587</v>
      </c>
      <c r="R27" s="44" t="s">
        <v>77</v>
      </c>
      <c r="S27" s="44" t="s">
        <v>1</v>
      </c>
      <c r="Z27" s="445">
        <v>24</v>
      </c>
      <c r="AA27" s="565" t="s">
        <v>368</v>
      </c>
      <c r="AB27" s="557">
        <v>22</v>
      </c>
    </row>
    <row r="28" spans="1:29" ht="16" thickBot="1">
      <c r="A28" s="562">
        <v>11</v>
      </c>
      <c r="B28" s="555" t="s">
        <v>74</v>
      </c>
      <c r="C28" s="556">
        <v>18</v>
      </c>
      <c r="D28" s="556">
        <v>24</v>
      </c>
      <c r="E28" s="7"/>
      <c r="F28" s="546">
        <v>25</v>
      </c>
      <c r="G28" s="564" t="s">
        <v>370</v>
      </c>
      <c r="H28" s="556">
        <v>23</v>
      </c>
      <c r="I28" s="556">
        <v>21</v>
      </c>
      <c r="J28" s="543"/>
      <c r="K28" s="445">
        <v>23</v>
      </c>
      <c r="L28" s="553" t="s">
        <v>61</v>
      </c>
      <c r="M28" s="554">
        <v>15</v>
      </c>
      <c r="N28" s="554">
        <v>20</v>
      </c>
      <c r="P28" s="532">
        <v>21</v>
      </c>
      <c r="Q28" s="538" t="s">
        <v>248</v>
      </c>
      <c r="R28" s="554">
        <v>55</v>
      </c>
      <c r="S28" s="554">
        <v>34</v>
      </c>
      <c r="T28" s="9">
        <v>2</v>
      </c>
      <c r="Z28" s="445">
        <v>25</v>
      </c>
      <c r="AA28" s="565" t="s">
        <v>370</v>
      </c>
      <c r="AB28" s="559">
        <v>21</v>
      </c>
    </row>
    <row r="29" spans="1:29" ht="16" thickBot="1">
      <c r="A29" s="8"/>
      <c r="B29" s="543"/>
      <c r="C29" s="543"/>
      <c r="D29" s="543"/>
      <c r="E29" s="7"/>
      <c r="F29" s="546">
        <v>26</v>
      </c>
      <c r="G29" s="564" t="s">
        <v>248</v>
      </c>
      <c r="H29" s="556">
        <v>22</v>
      </c>
      <c r="I29" s="556">
        <v>37</v>
      </c>
      <c r="J29" s="543"/>
      <c r="P29" s="532">
        <v>22</v>
      </c>
      <c r="Q29" s="567" t="s">
        <v>131</v>
      </c>
      <c r="R29" s="538">
        <v>44</v>
      </c>
      <c r="S29" s="538">
        <v>19</v>
      </c>
      <c r="T29" s="568">
        <v>1</v>
      </c>
      <c r="Z29" s="445">
        <v>26</v>
      </c>
      <c r="AA29" s="565" t="s">
        <v>371</v>
      </c>
      <c r="AB29" s="557">
        <v>20</v>
      </c>
    </row>
    <row r="30" spans="1:29" ht="16" thickBot="1">
      <c r="A30" s="8"/>
      <c r="B30" s="543" t="s">
        <v>588</v>
      </c>
      <c r="C30" s="543"/>
      <c r="D30" s="543"/>
      <c r="E30" s="7"/>
      <c r="F30" s="546">
        <v>27</v>
      </c>
      <c r="G30" s="564" t="s">
        <v>431</v>
      </c>
      <c r="H30" s="556">
        <v>21</v>
      </c>
      <c r="I30" s="556">
        <v>24</v>
      </c>
      <c r="J30" s="543"/>
      <c r="L30" s="60" t="s">
        <v>589</v>
      </c>
      <c r="P30" s="532">
        <v>23</v>
      </c>
      <c r="Q30" s="538" t="s">
        <v>129</v>
      </c>
      <c r="R30" s="554">
        <v>42</v>
      </c>
      <c r="S30" s="554">
        <v>26</v>
      </c>
      <c r="Z30" s="445">
        <v>27</v>
      </c>
      <c r="AA30" s="565" t="s">
        <v>430</v>
      </c>
      <c r="AB30" s="557">
        <v>20</v>
      </c>
    </row>
    <row r="31" spans="1:29" ht="16" thickBot="1">
      <c r="A31" s="8"/>
      <c r="B31" s="543" t="s">
        <v>590</v>
      </c>
      <c r="C31" s="543"/>
      <c r="D31" s="543"/>
      <c r="E31" s="7"/>
      <c r="F31" s="546">
        <v>28</v>
      </c>
      <c r="G31" s="564" t="s">
        <v>368</v>
      </c>
      <c r="H31" s="556">
        <v>20</v>
      </c>
      <c r="I31" s="556">
        <v>23</v>
      </c>
      <c r="J31" s="543"/>
      <c r="K31" t="s">
        <v>115</v>
      </c>
      <c r="L31" s="60" t="s">
        <v>591</v>
      </c>
      <c r="P31" s="532">
        <v>24</v>
      </c>
      <c r="Q31" s="538" t="s">
        <v>368</v>
      </c>
      <c r="R31" s="554">
        <v>42</v>
      </c>
      <c r="S31" s="554">
        <v>28</v>
      </c>
      <c r="Z31" s="445">
        <v>28</v>
      </c>
      <c r="AA31" s="565" t="s">
        <v>431</v>
      </c>
      <c r="AB31" s="557">
        <v>20</v>
      </c>
    </row>
    <row r="32" spans="1:29" ht="16" thickBot="1">
      <c r="A32" s="8"/>
      <c r="B32" s="14"/>
      <c r="C32" s="14"/>
      <c r="D32" s="14"/>
      <c r="F32" s="546">
        <v>29</v>
      </c>
      <c r="G32" s="564" t="s">
        <v>371</v>
      </c>
      <c r="H32" s="556">
        <v>16</v>
      </c>
      <c r="I32" s="556">
        <v>19</v>
      </c>
      <c r="J32" s="14"/>
      <c r="K32" t="s">
        <v>116</v>
      </c>
      <c r="L32" s="60" t="s">
        <v>592</v>
      </c>
      <c r="P32" s="532">
        <v>25</v>
      </c>
      <c r="Q32" s="538" t="s">
        <v>370</v>
      </c>
      <c r="R32" s="554">
        <v>38</v>
      </c>
      <c r="S32" s="554">
        <v>13</v>
      </c>
      <c r="Z32" s="445">
        <v>29</v>
      </c>
      <c r="AA32" s="565" t="s">
        <v>132</v>
      </c>
      <c r="AB32" s="559">
        <v>20</v>
      </c>
    </row>
    <row r="33" spans="1:28" ht="16" thickBot="1">
      <c r="A33" s="8"/>
      <c r="B33" s="14"/>
      <c r="C33" s="14"/>
      <c r="D33" s="14"/>
      <c r="F33" s="562">
        <v>30</v>
      </c>
      <c r="G33" s="564" t="s">
        <v>432</v>
      </c>
      <c r="H33" s="556">
        <v>14</v>
      </c>
      <c r="I33" s="556">
        <v>17</v>
      </c>
      <c r="J33" s="14"/>
      <c r="P33" s="532">
        <v>26</v>
      </c>
      <c r="Q33" s="538" t="s">
        <v>371</v>
      </c>
      <c r="R33" s="554">
        <v>33</v>
      </c>
      <c r="S33" s="554">
        <v>21</v>
      </c>
      <c r="Z33" s="445">
        <v>30</v>
      </c>
      <c r="AA33" s="565" t="s">
        <v>432</v>
      </c>
      <c r="AB33" s="557">
        <v>20</v>
      </c>
    </row>
    <row r="34" spans="1:28" ht="16" thickBot="1">
      <c r="A34" s="8"/>
      <c r="B34" s="14"/>
      <c r="C34" s="14"/>
      <c r="D34" s="14"/>
      <c r="F34" s="8"/>
      <c r="G34" s="14"/>
      <c r="H34" s="14"/>
      <c r="I34" s="14"/>
      <c r="J34" s="14"/>
      <c r="K34" t="s">
        <v>67</v>
      </c>
      <c r="L34" s="60" t="s">
        <v>593</v>
      </c>
      <c r="P34" s="532">
        <v>27</v>
      </c>
      <c r="Q34" s="538" t="s">
        <v>430</v>
      </c>
      <c r="R34" s="554">
        <v>31</v>
      </c>
      <c r="S34" s="554">
        <v>14</v>
      </c>
    </row>
    <row r="35" spans="1:28" ht="16" thickBot="1">
      <c r="A35" s="8"/>
      <c r="B35" s="14"/>
      <c r="C35" s="14"/>
      <c r="D35" s="14"/>
      <c r="F35" s="8"/>
      <c r="G35" s="14"/>
      <c r="H35" s="14"/>
      <c r="I35" s="14"/>
      <c r="J35" s="14"/>
      <c r="K35" t="s">
        <v>594</v>
      </c>
      <c r="L35" s="60" t="s">
        <v>595</v>
      </c>
      <c r="P35" s="532">
        <v>28</v>
      </c>
      <c r="Q35" s="538" t="s">
        <v>431</v>
      </c>
      <c r="R35" s="554">
        <v>27</v>
      </c>
      <c r="S35" s="554">
        <v>17</v>
      </c>
    </row>
    <row r="36" spans="1:28" ht="16" thickBot="1">
      <c r="P36" s="532">
        <v>29</v>
      </c>
      <c r="Q36" s="538" t="s">
        <v>132</v>
      </c>
      <c r="R36" s="554">
        <v>25</v>
      </c>
      <c r="S36" s="554">
        <v>25</v>
      </c>
    </row>
    <row r="37" spans="1:28" ht="16" thickBot="1">
      <c r="P37" s="532">
        <v>30</v>
      </c>
      <c r="Q37" s="538" t="s">
        <v>432</v>
      </c>
      <c r="R37" s="554">
        <v>23</v>
      </c>
      <c r="S37" s="554">
        <v>9</v>
      </c>
    </row>
    <row r="38" spans="1:28">
      <c r="A38" s="569"/>
      <c r="F38" s="569"/>
    </row>
    <row r="49" spans="1:23">
      <c r="G49"/>
      <c r="H49"/>
      <c r="I49"/>
      <c r="J49"/>
      <c r="W49"/>
    </row>
    <row r="59" spans="1:23">
      <c r="A59" s="3">
        <f>SUM(A40:A57)</f>
        <v>0</v>
      </c>
      <c r="F59" s="3">
        <f>SUM(F40:F57)</f>
        <v>0</v>
      </c>
      <c r="G59"/>
      <c r="H59"/>
      <c r="I59"/>
      <c r="J59"/>
      <c r="W59"/>
    </row>
  </sheetData>
  <sortState ref="G4:I13">
    <sortCondition ref="G3"/>
  </sortState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abSelected="1" zoomScale="80" zoomScaleNormal="80" zoomScalePageLayoutView="80" workbookViewId="0">
      <selection activeCell="H14" sqref="H14"/>
    </sheetView>
  </sheetViews>
  <sheetFormatPr baseColWidth="10" defaultColWidth="8.83203125" defaultRowHeight="15" x14ac:dyDescent="0"/>
  <cols>
    <col min="1" max="1" width="18" customWidth="1"/>
    <col min="2" max="2" width="6" customWidth="1"/>
    <col min="3" max="3" width="6.5" customWidth="1"/>
    <col min="4" max="4" width="7.6640625" customWidth="1"/>
    <col min="5" max="5" width="17.5" customWidth="1"/>
    <col min="6" max="6" width="5.83203125" customWidth="1"/>
    <col min="7" max="7" width="5.5" customWidth="1"/>
    <col min="8" max="8" width="9" customWidth="1"/>
    <col min="9" max="9" width="17" customWidth="1"/>
    <col min="10" max="10" width="10.6640625" customWidth="1"/>
    <col min="11" max="11" width="5.5" customWidth="1"/>
    <col min="12" max="12" width="9" customWidth="1"/>
    <col min="13" max="13" width="7.6640625" customWidth="1"/>
    <col min="14" max="14" width="7.5" customWidth="1"/>
  </cols>
  <sheetData>
    <row r="1" spans="1:14" ht="21">
      <c r="A1" s="570" t="s">
        <v>596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t="s">
        <v>597</v>
      </c>
      <c r="M1" s="3">
        <v>8</v>
      </c>
      <c r="N1" t="s">
        <v>598</v>
      </c>
    </row>
    <row r="2" spans="1:14" ht="17">
      <c r="A2" s="571" t="s">
        <v>599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</row>
    <row r="3" spans="1:14" ht="20.25" customHeight="1">
      <c r="A3" s="572"/>
      <c r="B3" s="572"/>
      <c r="C3" s="572"/>
      <c r="D3" s="572"/>
      <c r="E3" s="572"/>
      <c r="F3" s="572"/>
      <c r="G3" s="572"/>
      <c r="H3" s="572"/>
      <c r="I3" s="572"/>
      <c r="J3" s="572"/>
      <c r="K3" s="572"/>
    </row>
    <row r="4" spans="1:14" ht="17">
      <c r="A4" s="573" t="s">
        <v>600</v>
      </c>
      <c r="B4" s="530"/>
      <c r="C4" s="530"/>
      <c r="D4" s="530"/>
      <c r="E4" s="530"/>
      <c r="F4" s="530"/>
      <c r="G4" s="530"/>
      <c r="H4" s="572"/>
      <c r="I4" s="572"/>
      <c r="J4" s="572"/>
      <c r="K4" s="572"/>
    </row>
    <row r="5" spans="1:14" ht="16" thickBot="1">
      <c r="A5" s="573" t="s">
        <v>37</v>
      </c>
      <c r="B5" s="573"/>
      <c r="C5" s="573"/>
      <c r="D5" s="38"/>
      <c r="E5" s="573" t="s">
        <v>38</v>
      </c>
      <c r="F5" s="573"/>
      <c r="G5" s="573"/>
      <c r="H5" s="38"/>
      <c r="I5" s="573" t="s">
        <v>601</v>
      </c>
      <c r="J5" s="381"/>
      <c r="K5" s="381"/>
      <c r="L5" s="381"/>
      <c r="M5" s="381"/>
      <c r="N5" s="381"/>
    </row>
    <row r="6" spans="1:14" ht="16" thickBot="1">
      <c r="A6" s="445" t="s">
        <v>28</v>
      </c>
      <c r="B6" s="445" t="s">
        <v>77</v>
      </c>
      <c r="C6" s="445" t="s">
        <v>1</v>
      </c>
      <c r="E6" s="445" t="s">
        <v>28</v>
      </c>
      <c r="F6" s="445" t="s">
        <v>77</v>
      </c>
      <c r="G6" s="445" t="s">
        <v>1</v>
      </c>
      <c r="I6" s="445" t="s">
        <v>28</v>
      </c>
      <c r="J6" s="445" t="s">
        <v>77</v>
      </c>
      <c r="K6" s="445" t="s">
        <v>1</v>
      </c>
      <c r="L6" s="445" t="s">
        <v>602</v>
      </c>
      <c r="M6" s="445" t="s">
        <v>603</v>
      </c>
      <c r="N6" s="445" t="s">
        <v>604</v>
      </c>
    </row>
    <row r="7" spans="1:14">
      <c r="A7" s="207" t="s">
        <v>46</v>
      </c>
      <c r="B7" s="207">
        <v>48</v>
      </c>
      <c r="C7" s="207">
        <v>75</v>
      </c>
      <c r="E7" s="207" t="s">
        <v>7</v>
      </c>
      <c r="F7" s="207">
        <v>48</v>
      </c>
      <c r="G7" s="207">
        <v>88</v>
      </c>
      <c r="I7" s="207" t="s">
        <v>4</v>
      </c>
      <c r="J7" s="207">
        <v>58</v>
      </c>
      <c r="K7" s="207">
        <v>69</v>
      </c>
      <c r="L7" s="207">
        <v>9</v>
      </c>
      <c r="M7" s="574">
        <f t="shared" ref="M7:M16" si="0">J7/L7*$M$1</f>
        <v>51.555555555555557</v>
      </c>
      <c r="N7" s="574">
        <f t="shared" ref="N7:N16" si="1">K7/L7*$M$1</f>
        <v>61.333333333333336</v>
      </c>
    </row>
    <row r="8" spans="1:14">
      <c r="A8" s="10" t="s">
        <v>9</v>
      </c>
      <c r="B8" s="10">
        <v>43</v>
      </c>
      <c r="C8" s="10">
        <v>54</v>
      </c>
      <c r="E8" s="10" t="s">
        <v>65</v>
      </c>
      <c r="F8" s="10">
        <v>44</v>
      </c>
      <c r="G8" s="10">
        <v>57</v>
      </c>
      <c r="I8" s="10" t="s">
        <v>5</v>
      </c>
      <c r="J8" s="10">
        <v>48</v>
      </c>
      <c r="K8" s="10">
        <v>64</v>
      </c>
      <c r="L8" s="10">
        <v>9</v>
      </c>
      <c r="M8" s="575">
        <f t="shared" si="0"/>
        <v>42.666666666666664</v>
      </c>
      <c r="N8" s="575">
        <f t="shared" si="1"/>
        <v>56.888888888888886</v>
      </c>
    </row>
    <row r="9" spans="1:14">
      <c r="A9" s="10" t="s">
        <v>2</v>
      </c>
      <c r="B9" s="10">
        <v>41</v>
      </c>
      <c r="C9" s="10">
        <v>79</v>
      </c>
      <c r="E9" s="10" t="s">
        <v>136</v>
      </c>
      <c r="F9" s="10">
        <v>42</v>
      </c>
      <c r="G9" s="10">
        <v>56</v>
      </c>
      <c r="I9" s="10" t="s">
        <v>66</v>
      </c>
      <c r="J9" s="10">
        <v>47</v>
      </c>
      <c r="K9" s="10">
        <v>53</v>
      </c>
      <c r="L9" s="10">
        <v>9</v>
      </c>
      <c r="M9" s="575">
        <f t="shared" si="0"/>
        <v>41.777777777777779</v>
      </c>
      <c r="N9" s="575">
        <f t="shared" si="1"/>
        <v>47.111111111111114</v>
      </c>
    </row>
    <row r="10" spans="1:14">
      <c r="A10" s="10" t="s">
        <v>103</v>
      </c>
      <c r="B10" s="10">
        <v>31</v>
      </c>
      <c r="C10" s="10">
        <v>61</v>
      </c>
      <c r="E10" s="10" t="s">
        <v>605</v>
      </c>
      <c r="F10" s="10">
        <v>32</v>
      </c>
      <c r="G10" s="10">
        <v>47</v>
      </c>
      <c r="I10" s="10" t="s">
        <v>36</v>
      </c>
      <c r="J10" s="10">
        <v>43</v>
      </c>
      <c r="K10" s="10">
        <v>68</v>
      </c>
      <c r="L10" s="10">
        <v>9</v>
      </c>
      <c r="M10" s="575">
        <f t="shared" si="0"/>
        <v>38.222222222222221</v>
      </c>
      <c r="N10" s="575">
        <f t="shared" si="1"/>
        <v>60.444444444444443</v>
      </c>
    </row>
    <row r="11" spans="1:14">
      <c r="A11" s="10" t="s">
        <v>145</v>
      </c>
      <c r="B11" s="10">
        <v>29</v>
      </c>
      <c r="C11" s="10">
        <v>58</v>
      </c>
      <c r="E11" s="10" t="s">
        <v>133</v>
      </c>
      <c r="F11" s="10">
        <v>27</v>
      </c>
      <c r="G11" s="10">
        <v>48</v>
      </c>
      <c r="I11" s="10" t="s">
        <v>134</v>
      </c>
      <c r="J11" s="10">
        <v>43</v>
      </c>
      <c r="K11" s="10">
        <v>54</v>
      </c>
      <c r="L11" s="10">
        <v>9</v>
      </c>
      <c r="M11" s="575">
        <f t="shared" si="0"/>
        <v>38.222222222222221</v>
      </c>
      <c r="N11" s="575">
        <f t="shared" si="1"/>
        <v>48</v>
      </c>
    </row>
    <row r="12" spans="1:14">
      <c r="A12" s="10" t="s">
        <v>24</v>
      </c>
      <c r="B12" s="10">
        <v>27</v>
      </c>
      <c r="C12" s="10">
        <v>54</v>
      </c>
      <c r="E12" s="10" t="s">
        <v>3</v>
      </c>
      <c r="F12" s="10">
        <v>26</v>
      </c>
      <c r="G12" s="10">
        <v>55</v>
      </c>
      <c r="I12" s="10" t="s">
        <v>42</v>
      </c>
      <c r="J12" s="10">
        <v>35</v>
      </c>
      <c r="K12" s="10">
        <v>42</v>
      </c>
      <c r="L12" s="10">
        <v>9</v>
      </c>
      <c r="M12" s="575">
        <f t="shared" si="0"/>
        <v>31.111111111111111</v>
      </c>
      <c r="N12" s="575">
        <f t="shared" si="1"/>
        <v>37.333333333333336</v>
      </c>
    </row>
    <row r="13" spans="1:14">
      <c r="A13" s="10" t="s">
        <v>75</v>
      </c>
      <c r="B13" s="10">
        <v>26</v>
      </c>
      <c r="C13" s="10">
        <v>37</v>
      </c>
      <c r="E13" s="10" t="s">
        <v>123</v>
      </c>
      <c r="F13" s="10">
        <v>26</v>
      </c>
      <c r="G13" s="10">
        <v>50</v>
      </c>
      <c r="I13" s="10" t="s">
        <v>86</v>
      </c>
      <c r="J13" s="10">
        <v>33</v>
      </c>
      <c r="K13" s="10">
        <v>39</v>
      </c>
      <c r="L13" s="10">
        <v>9</v>
      </c>
      <c r="M13" s="575">
        <f t="shared" si="0"/>
        <v>29.333333333333332</v>
      </c>
      <c r="N13" s="575">
        <f t="shared" si="1"/>
        <v>34.666666666666664</v>
      </c>
    </row>
    <row r="14" spans="1:14">
      <c r="A14" s="10" t="s">
        <v>45</v>
      </c>
      <c r="B14" s="10">
        <v>25</v>
      </c>
      <c r="C14" s="10">
        <v>52</v>
      </c>
      <c r="E14" s="10" t="s">
        <v>170</v>
      </c>
      <c r="F14" s="10">
        <v>23</v>
      </c>
      <c r="G14" s="10">
        <v>30</v>
      </c>
      <c r="I14" s="10" t="s">
        <v>125</v>
      </c>
      <c r="J14" s="10">
        <v>28</v>
      </c>
      <c r="K14" s="10">
        <v>38</v>
      </c>
      <c r="L14" s="10">
        <v>9</v>
      </c>
      <c r="M14" s="575">
        <f t="shared" si="0"/>
        <v>24.888888888888889</v>
      </c>
      <c r="N14" s="575">
        <f t="shared" si="1"/>
        <v>33.777777777777779</v>
      </c>
    </row>
    <row r="15" spans="1:14">
      <c r="A15" s="10" t="s">
        <v>157</v>
      </c>
      <c r="B15" s="10">
        <v>17</v>
      </c>
      <c r="C15" s="10">
        <v>30</v>
      </c>
      <c r="E15" s="10" t="s">
        <v>139</v>
      </c>
      <c r="F15" s="10">
        <v>20</v>
      </c>
      <c r="G15" s="10">
        <v>39</v>
      </c>
      <c r="I15" s="10" t="s">
        <v>122</v>
      </c>
      <c r="J15" s="10">
        <v>13</v>
      </c>
      <c r="K15" s="10">
        <v>22</v>
      </c>
      <c r="L15" s="10">
        <v>9</v>
      </c>
      <c r="M15" s="575">
        <f t="shared" si="0"/>
        <v>11.555555555555555</v>
      </c>
      <c r="N15" s="575">
        <f t="shared" si="1"/>
        <v>19.555555555555557</v>
      </c>
    </row>
    <row r="16" spans="1:14" ht="18.75" customHeight="1">
      <c r="I16" s="10" t="s">
        <v>74</v>
      </c>
      <c r="J16" s="10">
        <v>12</v>
      </c>
      <c r="K16" s="10">
        <v>25</v>
      </c>
      <c r="L16" s="10">
        <v>9</v>
      </c>
      <c r="M16" s="575">
        <f t="shared" si="0"/>
        <v>10.666666666666666</v>
      </c>
      <c r="N16" s="575">
        <f t="shared" si="1"/>
        <v>22.222222222222221</v>
      </c>
    </row>
    <row r="18" spans="1:1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6" ht="16" thickBot="1">
      <c r="A19" s="573" t="s">
        <v>606</v>
      </c>
      <c r="B19" s="530"/>
      <c r="C19" s="530"/>
      <c r="D19" s="530"/>
      <c r="E19" s="530"/>
      <c r="F19" s="530"/>
      <c r="G19" s="530"/>
      <c r="I19" s="38"/>
      <c r="J19" s="38"/>
      <c r="K19" s="573"/>
      <c r="L19" s="573"/>
      <c r="M19" s="573"/>
    </row>
    <row r="20" spans="1:16" ht="17" thickTop="1" thickBot="1">
      <c r="A20" s="17" t="s">
        <v>37</v>
      </c>
      <c r="I20" s="73" t="s">
        <v>28</v>
      </c>
      <c r="J20" s="73" t="s">
        <v>44</v>
      </c>
    </row>
    <row r="21" spans="1:16" ht="17" thickTop="1" thickBot="1">
      <c r="A21" s="532" t="s">
        <v>28</v>
      </c>
      <c r="B21" s="445" t="s">
        <v>77</v>
      </c>
      <c r="C21" s="445" t="s">
        <v>1</v>
      </c>
      <c r="D21" s="3" t="s">
        <v>12</v>
      </c>
      <c r="E21" s="3" t="s">
        <v>607</v>
      </c>
      <c r="I21" s="576" t="s">
        <v>7</v>
      </c>
      <c r="J21" s="40">
        <v>50</v>
      </c>
      <c r="K21" s="577"/>
      <c r="P21" s="577"/>
    </row>
    <row r="22" spans="1:16">
      <c r="A22" s="578" t="s">
        <v>46</v>
      </c>
      <c r="B22" s="207">
        <v>49</v>
      </c>
      <c r="C22" s="207">
        <v>80</v>
      </c>
      <c r="D22" s="3">
        <v>1</v>
      </c>
      <c r="E22" s="3">
        <v>2</v>
      </c>
      <c r="I22" s="579" t="s">
        <v>46</v>
      </c>
      <c r="J22" s="29">
        <v>47</v>
      </c>
      <c r="K22" s="577"/>
      <c r="P22" s="577"/>
    </row>
    <row r="23" spans="1:16">
      <c r="A23" s="580" t="s">
        <v>7</v>
      </c>
      <c r="B23" s="10">
        <v>49</v>
      </c>
      <c r="C23" s="10">
        <v>90</v>
      </c>
      <c r="D23" s="3">
        <v>2</v>
      </c>
      <c r="E23" s="3">
        <v>1</v>
      </c>
      <c r="I23" s="579" t="s">
        <v>2</v>
      </c>
      <c r="J23" s="29">
        <v>45</v>
      </c>
      <c r="K23" s="577"/>
      <c r="P23" s="577"/>
    </row>
    <row r="24" spans="1:16">
      <c r="A24" s="580" t="s">
        <v>2</v>
      </c>
      <c r="B24" s="10">
        <v>49</v>
      </c>
      <c r="C24" s="10">
        <v>79</v>
      </c>
      <c r="D24" s="3">
        <v>3</v>
      </c>
      <c r="E24" s="3">
        <v>3</v>
      </c>
      <c r="I24" s="579" t="s">
        <v>5</v>
      </c>
      <c r="J24" s="29">
        <v>43</v>
      </c>
      <c r="K24" s="577"/>
      <c r="P24" s="577"/>
    </row>
    <row r="25" spans="1:16" ht="29.25" customHeight="1">
      <c r="A25" s="580" t="s">
        <v>5</v>
      </c>
      <c r="B25" s="10">
        <v>45</v>
      </c>
      <c r="C25" s="10">
        <v>78</v>
      </c>
      <c r="D25" s="3">
        <v>4</v>
      </c>
      <c r="E25" s="3">
        <v>4</v>
      </c>
      <c r="I25" s="579" t="s">
        <v>4</v>
      </c>
      <c r="J25" s="29">
        <v>41</v>
      </c>
      <c r="K25" s="577"/>
      <c r="P25" s="577"/>
    </row>
    <row r="26" spans="1:16" ht="29.25" customHeight="1">
      <c r="A26" s="580" t="s">
        <v>4</v>
      </c>
      <c r="B26" s="10">
        <v>36</v>
      </c>
      <c r="C26" s="10">
        <v>67</v>
      </c>
      <c r="D26" s="3"/>
      <c r="E26" s="3"/>
      <c r="I26" s="579" t="s">
        <v>65</v>
      </c>
      <c r="J26" s="29">
        <v>40</v>
      </c>
      <c r="K26" s="577"/>
      <c r="P26" s="577"/>
    </row>
    <row r="27" spans="1:16">
      <c r="A27" s="580" t="s">
        <v>65</v>
      </c>
      <c r="B27" s="10">
        <v>34</v>
      </c>
      <c r="C27" s="10">
        <v>56</v>
      </c>
      <c r="D27" s="3"/>
      <c r="E27" s="3"/>
      <c r="I27" s="579" t="s">
        <v>136</v>
      </c>
      <c r="J27" s="29">
        <v>39</v>
      </c>
      <c r="K27" s="577"/>
      <c r="P27" s="577"/>
    </row>
    <row r="28" spans="1:16">
      <c r="A28" s="580" t="s">
        <v>136</v>
      </c>
      <c r="B28" s="10">
        <v>32</v>
      </c>
      <c r="C28" s="10">
        <v>92</v>
      </c>
      <c r="D28" s="3"/>
      <c r="E28" s="3"/>
      <c r="I28" s="579" t="s">
        <v>9</v>
      </c>
      <c r="J28" s="29">
        <v>38</v>
      </c>
      <c r="K28" s="577"/>
      <c r="P28" s="577"/>
    </row>
    <row r="29" spans="1:16">
      <c r="A29" s="580" t="s">
        <v>9</v>
      </c>
      <c r="B29" s="10">
        <v>26</v>
      </c>
      <c r="C29" s="10">
        <v>55</v>
      </c>
      <c r="D29" s="3"/>
      <c r="E29" s="3"/>
      <c r="I29" s="579" t="s">
        <v>66</v>
      </c>
      <c r="J29" s="29">
        <v>37</v>
      </c>
      <c r="K29" s="577"/>
      <c r="P29" s="577"/>
    </row>
    <row r="30" spans="1:16">
      <c r="A30" s="580" t="s">
        <v>66</v>
      </c>
      <c r="B30" s="10">
        <v>24</v>
      </c>
      <c r="C30" s="10">
        <v>51</v>
      </c>
      <c r="D30" s="3"/>
      <c r="E30" s="3"/>
      <c r="I30" s="579" t="s">
        <v>134</v>
      </c>
      <c r="J30" s="29">
        <v>36</v>
      </c>
      <c r="K30" s="577"/>
      <c r="P30" s="577"/>
    </row>
    <row r="31" spans="1:16">
      <c r="A31" s="580" t="s">
        <v>134</v>
      </c>
      <c r="B31" s="10">
        <v>16</v>
      </c>
      <c r="C31" s="10">
        <v>51</v>
      </c>
      <c r="D31" s="3"/>
      <c r="E31" s="3"/>
      <c r="I31" s="579" t="s">
        <v>36</v>
      </c>
      <c r="J31" s="29">
        <v>37</v>
      </c>
      <c r="K31" s="20" t="s">
        <v>608</v>
      </c>
    </row>
    <row r="32" spans="1:16">
      <c r="I32" s="579" t="s">
        <v>103</v>
      </c>
      <c r="J32" s="29">
        <v>35</v>
      </c>
      <c r="K32" s="20" t="s">
        <v>609</v>
      </c>
    </row>
    <row r="33" spans="1:11">
      <c r="A33" s="581" t="s">
        <v>38</v>
      </c>
      <c r="I33" s="579" t="s">
        <v>3</v>
      </c>
      <c r="J33" s="29">
        <v>33</v>
      </c>
      <c r="K33" s="20"/>
    </row>
    <row r="34" spans="1:11">
      <c r="A34" s="580" t="s">
        <v>36</v>
      </c>
      <c r="B34" s="10">
        <v>50</v>
      </c>
      <c r="C34" s="10">
        <v>69</v>
      </c>
      <c r="D34" s="3">
        <v>1</v>
      </c>
      <c r="E34" s="3">
        <v>1</v>
      </c>
      <c r="I34" s="579" t="s">
        <v>42</v>
      </c>
      <c r="J34" s="29">
        <v>32</v>
      </c>
      <c r="K34" s="20"/>
    </row>
    <row r="35" spans="1:11">
      <c r="A35" s="580" t="s">
        <v>103</v>
      </c>
      <c r="B35" s="10">
        <v>42</v>
      </c>
      <c r="C35" s="10">
        <v>56</v>
      </c>
      <c r="D35" s="3">
        <v>2</v>
      </c>
      <c r="E35" s="3">
        <v>2</v>
      </c>
      <c r="I35" s="579" t="s">
        <v>86</v>
      </c>
      <c r="J35" s="29">
        <v>31</v>
      </c>
      <c r="K35" s="20"/>
    </row>
    <row r="36" spans="1:11">
      <c r="A36" s="580" t="s">
        <v>3</v>
      </c>
      <c r="B36" s="10">
        <v>37</v>
      </c>
      <c r="C36" s="10">
        <v>51</v>
      </c>
      <c r="D36" s="3"/>
      <c r="E36" s="3"/>
      <c r="I36" s="579" t="s">
        <v>120</v>
      </c>
      <c r="J36" s="29">
        <v>30</v>
      </c>
      <c r="K36" s="20"/>
    </row>
    <row r="37" spans="1:11">
      <c r="A37" s="580" t="s">
        <v>42</v>
      </c>
      <c r="B37" s="10">
        <v>33</v>
      </c>
      <c r="C37" s="10">
        <v>58</v>
      </c>
      <c r="D37" s="3"/>
      <c r="E37" s="3"/>
      <c r="I37" s="579" t="s">
        <v>145</v>
      </c>
      <c r="J37" s="29">
        <v>29</v>
      </c>
      <c r="K37" s="20"/>
    </row>
    <row r="38" spans="1:11">
      <c r="A38" s="580" t="s">
        <v>86</v>
      </c>
      <c r="B38" s="10">
        <v>32</v>
      </c>
      <c r="C38" s="10">
        <v>50</v>
      </c>
      <c r="D38" s="3"/>
      <c r="E38" s="3"/>
      <c r="I38" s="579" t="s">
        <v>133</v>
      </c>
      <c r="J38" s="29">
        <v>28</v>
      </c>
      <c r="K38" s="20"/>
    </row>
    <row r="39" spans="1:11">
      <c r="A39" s="580" t="s">
        <v>120</v>
      </c>
      <c r="B39" s="10">
        <v>30</v>
      </c>
      <c r="C39" s="10">
        <v>48</v>
      </c>
      <c r="D39" s="3"/>
      <c r="E39" s="3"/>
      <c r="I39" s="579" t="s">
        <v>24</v>
      </c>
      <c r="J39" s="29">
        <v>27</v>
      </c>
      <c r="K39" s="20"/>
    </row>
    <row r="40" spans="1:11">
      <c r="A40" s="580" t="s">
        <v>145</v>
      </c>
      <c r="B40" s="10">
        <v>24</v>
      </c>
      <c r="C40" s="10">
        <v>49</v>
      </c>
      <c r="D40" s="3"/>
      <c r="E40" s="3"/>
      <c r="I40" s="579" t="s">
        <v>123</v>
      </c>
      <c r="J40" s="29">
        <v>28</v>
      </c>
      <c r="K40" s="20" t="s">
        <v>608</v>
      </c>
    </row>
    <row r="41" spans="1:11">
      <c r="A41" s="580" t="s">
        <v>133</v>
      </c>
      <c r="B41" s="10">
        <v>21</v>
      </c>
      <c r="C41" s="10">
        <v>59</v>
      </c>
      <c r="D41" s="3"/>
      <c r="E41" s="3"/>
      <c r="I41" s="579" t="s">
        <v>45</v>
      </c>
      <c r="J41" s="29">
        <v>26</v>
      </c>
      <c r="K41" s="20" t="s">
        <v>609</v>
      </c>
    </row>
    <row r="42" spans="1:11">
      <c r="A42" s="580" t="s">
        <v>24</v>
      </c>
      <c r="B42" s="10">
        <v>19</v>
      </c>
      <c r="C42" s="10">
        <v>41</v>
      </c>
      <c r="D42" s="3"/>
      <c r="E42" s="3"/>
      <c r="I42" s="579" t="s">
        <v>139</v>
      </c>
      <c r="J42" s="29">
        <v>24</v>
      </c>
    </row>
    <row r="43" spans="1:11">
      <c r="I43" s="579" t="s">
        <v>75</v>
      </c>
      <c r="J43" s="29">
        <v>23</v>
      </c>
    </row>
    <row r="44" spans="1:11">
      <c r="A44" s="581" t="s">
        <v>601</v>
      </c>
      <c r="I44" s="579" t="s">
        <v>170</v>
      </c>
      <c r="J44" s="29">
        <v>22</v>
      </c>
    </row>
    <row r="45" spans="1:11">
      <c r="A45" s="580" t="s">
        <v>45</v>
      </c>
      <c r="B45" s="10">
        <v>53</v>
      </c>
      <c r="C45" s="10">
        <v>65</v>
      </c>
      <c r="D45" s="3">
        <v>1</v>
      </c>
      <c r="E45" s="3">
        <v>2</v>
      </c>
      <c r="I45" s="579" t="s">
        <v>125</v>
      </c>
      <c r="J45" s="29">
        <v>21</v>
      </c>
    </row>
    <row r="46" spans="1:11">
      <c r="A46" s="580" t="s">
        <v>123</v>
      </c>
      <c r="B46" s="10">
        <v>51</v>
      </c>
      <c r="C46" s="10">
        <v>47</v>
      </c>
      <c r="D46" s="3">
        <v>2</v>
      </c>
      <c r="E46" s="3">
        <v>1</v>
      </c>
      <c r="I46" s="579" t="s">
        <v>122</v>
      </c>
      <c r="J46" s="29">
        <v>20</v>
      </c>
    </row>
    <row r="47" spans="1:11">
      <c r="A47" s="580" t="s">
        <v>139</v>
      </c>
      <c r="B47" s="10">
        <v>43</v>
      </c>
      <c r="C47" s="10">
        <v>37</v>
      </c>
      <c r="I47" s="579" t="s">
        <v>157</v>
      </c>
      <c r="J47" s="29">
        <v>20</v>
      </c>
    </row>
    <row r="48" spans="1:11" ht="16" thickBot="1">
      <c r="A48" s="580" t="s">
        <v>75</v>
      </c>
      <c r="B48" s="10">
        <v>38</v>
      </c>
      <c r="C48" s="10">
        <v>29</v>
      </c>
      <c r="I48" s="582" t="s">
        <v>74</v>
      </c>
      <c r="J48" s="32">
        <v>20</v>
      </c>
    </row>
    <row r="49" spans="1:3">
      <c r="A49" s="580" t="s">
        <v>170</v>
      </c>
      <c r="B49" s="10">
        <v>28</v>
      </c>
      <c r="C49" s="10">
        <v>34</v>
      </c>
    </row>
    <row r="50" spans="1:3">
      <c r="A50" s="580" t="s">
        <v>125</v>
      </c>
      <c r="B50" s="10">
        <v>23</v>
      </c>
      <c r="C50" s="10">
        <v>34</v>
      </c>
    </row>
    <row r="51" spans="1:3">
      <c r="A51" s="580" t="s">
        <v>122</v>
      </c>
      <c r="B51" s="10">
        <v>20</v>
      </c>
      <c r="C51" s="10">
        <v>19</v>
      </c>
    </row>
    <row r="52" spans="1:3">
      <c r="A52" s="580" t="s">
        <v>157</v>
      </c>
      <c r="B52" s="10">
        <v>17</v>
      </c>
      <c r="C52" s="10">
        <v>20</v>
      </c>
    </row>
    <row r="53" spans="1:3">
      <c r="A53" s="580" t="s">
        <v>74</v>
      </c>
      <c r="B53" s="10">
        <v>15</v>
      </c>
      <c r="C53" s="10">
        <v>18</v>
      </c>
    </row>
    <row r="61" spans="1:3" ht="19.5" customHeight="1"/>
    <row r="62" spans="1:3" ht="18" customHeight="1"/>
  </sheetData>
  <mergeCells count="8">
    <mergeCell ref="A19:G19"/>
    <mergeCell ref="K19:M19"/>
    <mergeCell ref="A1:K1"/>
    <mergeCell ref="A2:K2"/>
    <mergeCell ref="A4:G4"/>
    <mergeCell ref="A5:C5"/>
    <mergeCell ref="E5:G5"/>
    <mergeCell ref="I5:N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7"/>
  <sheetViews>
    <sheetView zoomScale="80" zoomScaleNormal="80" zoomScalePageLayoutView="80" workbookViewId="0">
      <selection activeCell="H11" sqref="H11"/>
    </sheetView>
  </sheetViews>
  <sheetFormatPr baseColWidth="10" defaultColWidth="15.5" defaultRowHeight="15" x14ac:dyDescent="0"/>
  <cols>
    <col min="1" max="1" width="7.5" style="37" customWidth="1"/>
    <col min="2" max="2" width="27.5" style="37" customWidth="1"/>
    <col min="3" max="3" width="22" style="37" customWidth="1"/>
    <col min="4" max="4" width="11.5" style="37" customWidth="1"/>
    <col min="5" max="5" width="12.1640625" style="37" customWidth="1"/>
    <col min="6" max="6" width="12.33203125" style="37" customWidth="1"/>
    <col min="7" max="7" width="17.83203125" style="37" customWidth="1"/>
    <col min="8" max="8" width="11.1640625" style="37" customWidth="1"/>
    <col min="9" max="9" width="18.33203125" style="37" customWidth="1"/>
    <col min="10" max="10" width="9.33203125" style="37" customWidth="1"/>
    <col min="11" max="11" width="9" style="37" customWidth="1"/>
    <col min="12" max="12" width="12.83203125" style="37" customWidth="1"/>
    <col min="13" max="13" width="5" style="37" customWidth="1"/>
    <col min="14" max="14" width="11.5" style="37" customWidth="1"/>
    <col min="15" max="15" width="10.83203125" style="37" customWidth="1"/>
    <col min="16" max="16" width="5" style="37" customWidth="1"/>
    <col min="17" max="16384" width="15.5" style="37"/>
  </cols>
  <sheetData>
    <row r="1" spans="1:22" ht="23">
      <c r="B1" s="75" t="s">
        <v>251</v>
      </c>
      <c r="E1" s="76"/>
      <c r="F1" s="76"/>
      <c r="G1" s="76"/>
      <c r="H1" s="76"/>
      <c r="I1" s="76"/>
      <c r="J1" s="76"/>
      <c r="K1" s="76"/>
      <c r="L1" s="76"/>
      <c r="N1" s="76"/>
      <c r="Q1" s="76"/>
    </row>
    <row r="2" spans="1:22" ht="23.25" customHeight="1">
      <c r="B2" s="78" t="s">
        <v>252</v>
      </c>
      <c r="G2" s="79" t="s">
        <v>48</v>
      </c>
      <c r="I2" s="79" t="s">
        <v>49</v>
      </c>
      <c r="J2" s="79"/>
      <c r="K2" s="79"/>
      <c r="L2" s="79"/>
      <c r="N2" s="76"/>
      <c r="P2" s="76"/>
      <c r="Q2" s="76"/>
    </row>
    <row r="3" spans="1:22" ht="23.25" customHeight="1" thickBot="1">
      <c r="B3" s="82"/>
      <c r="E3" s="79" t="s">
        <v>69</v>
      </c>
      <c r="F3" s="79" t="s">
        <v>68</v>
      </c>
      <c r="G3" s="79" t="s">
        <v>68</v>
      </c>
      <c r="H3" s="79" t="s">
        <v>69</v>
      </c>
      <c r="I3" s="79" t="s">
        <v>69</v>
      </c>
      <c r="J3" s="79" t="s">
        <v>69</v>
      </c>
      <c r="K3" s="79" t="s">
        <v>68</v>
      </c>
      <c r="L3" s="79" t="s">
        <v>68</v>
      </c>
      <c r="N3" s="76"/>
      <c r="P3" s="76"/>
      <c r="Q3" s="76"/>
    </row>
    <row r="4" spans="1:22" s="76" customFormat="1" ht="23.25" customHeight="1" thickTop="1" thickBot="1">
      <c r="A4" s="84" t="s">
        <v>12</v>
      </c>
      <c r="B4" s="84" t="s">
        <v>28</v>
      </c>
      <c r="C4" s="85" t="s">
        <v>13</v>
      </c>
      <c r="D4" s="84" t="s">
        <v>14</v>
      </c>
      <c r="E4" s="84" t="s">
        <v>50</v>
      </c>
      <c r="F4" s="84" t="s">
        <v>50</v>
      </c>
      <c r="G4" s="84" t="s">
        <v>87</v>
      </c>
      <c r="H4" s="84" t="s">
        <v>70</v>
      </c>
      <c r="I4" s="84" t="s">
        <v>25</v>
      </c>
      <c r="J4" s="84" t="s">
        <v>39</v>
      </c>
      <c r="K4" s="84" t="s">
        <v>39</v>
      </c>
      <c r="L4" s="84" t="s">
        <v>15</v>
      </c>
      <c r="M4" s="86"/>
      <c r="N4" s="84" t="s">
        <v>0</v>
      </c>
      <c r="O4" s="84" t="s">
        <v>41</v>
      </c>
      <c r="P4" s="79"/>
    </row>
    <row r="5" spans="1:22" s="76" customFormat="1" ht="18.75" customHeight="1" thickTop="1" thickBot="1">
      <c r="A5" s="88">
        <v>1</v>
      </c>
      <c r="B5" s="149" t="s">
        <v>120</v>
      </c>
      <c r="C5" s="94" t="s">
        <v>22</v>
      </c>
      <c r="D5" s="91">
        <f t="shared" ref="D5:D68" si="0">COUNT(E5:L5)</f>
        <v>3</v>
      </c>
      <c r="E5" s="92">
        <v>50</v>
      </c>
      <c r="F5" s="150"/>
      <c r="G5" s="151">
        <v>50</v>
      </c>
      <c r="H5" s="92"/>
      <c r="I5" s="92"/>
      <c r="J5" s="92"/>
      <c r="K5" s="92"/>
      <c r="L5" s="152">
        <v>50</v>
      </c>
      <c r="M5" s="79"/>
      <c r="N5" s="95">
        <f>SUM(E5:L5)</f>
        <v>150</v>
      </c>
      <c r="O5" s="96">
        <f t="shared" ref="O5:O68" si="1">SUM(E5:L5)/D5</f>
        <v>50</v>
      </c>
      <c r="P5" s="97"/>
      <c r="S5" s="101"/>
    </row>
    <row r="6" spans="1:22" s="76" customFormat="1" ht="18.75" customHeight="1" thickBot="1">
      <c r="A6" s="88">
        <v>2</v>
      </c>
      <c r="B6" s="153" t="s">
        <v>125</v>
      </c>
      <c r="C6" s="94" t="s">
        <v>23</v>
      </c>
      <c r="D6" s="91">
        <f t="shared" si="0"/>
        <v>5</v>
      </c>
      <c r="E6" s="92">
        <v>32</v>
      </c>
      <c r="F6" s="154">
        <v>28</v>
      </c>
      <c r="G6" s="151"/>
      <c r="H6" s="92">
        <v>50</v>
      </c>
      <c r="I6" s="92">
        <v>38</v>
      </c>
      <c r="J6" s="92"/>
      <c r="K6" s="92"/>
      <c r="L6" s="94">
        <v>47</v>
      </c>
      <c r="M6" s="79"/>
      <c r="N6" s="95">
        <f t="shared" ref="N6:N15" si="2">(LARGE(E6:L6,1))+(LARGE(E6:L6,2))+(LARGE(E6:L6,3))</f>
        <v>135</v>
      </c>
      <c r="O6" s="96">
        <f t="shared" si="1"/>
        <v>39</v>
      </c>
      <c r="P6" s="97"/>
      <c r="S6" s="101"/>
    </row>
    <row r="7" spans="1:22" s="76" customFormat="1" ht="18.75" customHeight="1" thickBot="1">
      <c r="A7" s="155">
        <v>3</v>
      </c>
      <c r="B7" s="156" t="s">
        <v>86</v>
      </c>
      <c r="C7" s="106" t="s">
        <v>16</v>
      </c>
      <c r="D7" s="91">
        <f t="shared" si="0"/>
        <v>3</v>
      </c>
      <c r="E7" s="103"/>
      <c r="F7" s="157"/>
      <c r="G7" s="158"/>
      <c r="H7" s="103">
        <v>47</v>
      </c>
      <c r="I7" s="103">
        <v>43</v>
      </c>
      <c r="J7" s="103"/>
      <c r="K7" s="103"/>
      <c r="L7" s="159">
        <v>41</v>
      </c>
      <c r="M7" s="79"/>
      <c r="N7" s="95">
        <f t="shared" si="2"/>
        <v>131</v>
      </c>
      <c r="O7" s="96">
        <f t="shared" si="1"/>
        <v>43.666666666666664</v>
      </c>
      <c r="P7" s="97"/>
      <c r="S7" s="101"/>
    </row>
    <row r="8" spans="1:22" s="76" customFormat="1" ht="18.75" customHeight="1" thickBot="1">
      <c r="A8" s="88">
        <v>4</v>
      </c>
      <c r="B8" s="153" t="s">
        <v>253</v>
      </c>
      <c r="C8" s="90" t="s">
        <v>15</v>
      </c>
      <c r="D8" s="91">
        <f t="shared" si="0"/>
        <v>3</v>
      </c>
      <c r="E8" s="107">
        <v>41</v>
      </c>
      <c r="F8" s="154">
        <v>45</v>
      </c>
      <c r="G8" s="160"/>
      <c r="H8" s="107">
        <v>45</v>
      </c>
      <c r="I8" s="107"/>
      <c r="J8" s="107"/>
      <c r="K8" s="107"/>
      <c r="L8" s="109"/>
      <c r="M8" s="79"/>
      <c r="N8" s="95">
        <f t="shared" si="2"/>
        <v>131</v>
      </c>
      <c r="O8" s="96">
        <f t="shared" si="1"/>
        <v>43.666666666666664</v>
      </c>
      <c r="P8" s="97"/>
      <c r="S8" s="101"/>
    </row>
    <row r="9" spans="1:22" s="76" customFormat="1" ht="18.75" customHeight="1" thickBot="1">
      <c r="A9" s="88">
        <v>5</v>
      </c>
      <c r="B9" s="153" t="s">
        <v>58</v>
      </c>
      <c r="C9" s="94" t="s">
        <v>23</v>
      </c>
      <c r="D9" s="91">
        <f t="shared" si="0"/>
        <v>3</v>
      </c>
      <c r="E9" s="161"/>
      <c r="F9" s="154"/>
      <c r="G9" s="162">
        <v>43</v>
      </c>
      <c r="H9" s="161">
        <v>40</v>
      </c>
      <c r="I9" s="161">
        <v>47</v>
      </c>
      <c r="J9" s="161"/>
      <c r="K9" s="161"/>
      <c r="L9" s="163"/>
      <c r="M9" s="79"/>
      <c r="N9" s="95">
        <f t="shared" si="2"/>
        <v>130</v>
      </c>
      <c r="O9" s="96">
        <f t="shared" si="1"/>
        <v>43.333333333333336</v>
      </c>
      <c r="P9" s="97"/>
      <c r="S9" s="101"/>
    </row>
    <row r="10" spans="1:22" s="76" customFormat="1" ht="18.75" customHeight="1" thickBot="1">
      <c r="A10" s="105">
        <v>6</v>
      </c>
      <c r="B10" s="153" t="s">
        <v>254</v>
      </c>
      <c r="C10" s="90"/>
      <c r="D10" s="91">
        <f t="shared" si="0"/>
        <v>3</v>
      </c>
      <c r="E10" s="92">
        <v>39</v>
      </c>
      <c r="F10" s="154">
        <v>37</v>
      </c>
      <c r="G10" s="151"/>
      <c r="H10" s="92"/>
      <c r="I10" s="92">
        <v>40</v>
      </c>
      <c r="J10" s="92"/>
      <c r="K10" s="92"/>
      <c r="L10" s="94"/>
      <c r="M10" s="79"/>
      <c r="N10" s="95">
        <f t="shared" si="2"/>
        <v>116</v>
      </c>
      <c r="O10" s="96">
        <f t="shared" si="1"/>
        <v>38.666666666666664</v>
      </c>
      <c r="P10" s="97"/>
      <c r="S10" s="116"/>
      <c r="T10" s="37"/>
    </row>
    <row r="11" spans="1:22" s="76" customFormat="1" ht="18.75" customHeight="1" thickBot="1">
      <c r="A11" s="88">
        <v>7</v>
      </c>
      <c r="B11" s="153" t="s">
        <v>157</v>
      </c>
      <c r="C11" s="94" t="s">
        <v>23</v>
      </c>
      <c r="D11" s="91">
        <f t="shared" si="0"/>
        <v>5</v>
      </c>
      <c r="E11" s="107"/>
      <c r="F11" s="154">
        <v>20</v>
      </c>
      <c r="G11" s="160">
        <v>40</v>
      </c>
      <c r="H11" s="107">
        <v>36</v>
      </c>
      <c r="I11" s="107">
        <v>36</v>
      </c>
      <c r="J11" s="107"/>
      <c r="K11" s="107"/>
      <c r="L11" s="109">
        <v>39</v>
      </c>
      <c r="M11" s="79"/>
      <c r="N11" s="95">
        <f t="shared" si="2"/>
        <v>115</v>
      </c>
      <c r="O11" s="96">
        <f t="shared" si="1"/>
        <v>34.200000000000003</v>
      </c>
      <c r="P11" s="97"/>
      <c r="S11" s="79"/>
      <c r="T11" s="117"/>
      <c r="U11" s="118"/>
      <c r="V11" s="79"/>
    </row>
    <row r="12" spans="1:22" s="76" customFormat="1" ht="18.75" customHeight="1" thickBot="1">
      <c r="A12" s="88">
        <v>8</v>
      </c>
      <c r="B12" s="153" t="s">
        <v>126</v>
      </c>
      <c r="C12" s="90" t="s">
        <v>23</v>
      </c>
      <c r="D12" s="91">
        <f t="shared" si="0"/>
        <v>4</v>
      </c>
      <c r="E12" s="107">
        <v>32</v>
      </c>
      <c r="F12" s="154">
        <v>20</v>
      </c>
      <c r="G12" s="160"/>
      <c r="H12" s="107"/>
      <c r="I12" s="107">
        <v>37</v>
      </c>
      <c r="J12" s="107"/>
      <c r="K12" s="107"/>
      <c r="L12" s="109">
        <v>40</v>
      </c>
      <c r="M12" s="164"/>
      <c r="N12" s="95">
        <f t="shared" si="2"/>
        <v>109</v>
      </c>
      <c r="O12" s="96">
        <f t="shared" si="1"/>
        <v>32.25</v>
      </c>
      <c r="P12" s="97"/>
      <c r="S12" s="79"/>
      <c r="T12" s="117"/>
      <c r="U12" s="118"/>
      <c r="V12" s="79"/>
    </row>
    <row r="13" spans="1:22" s="76" customFormat="1" ht="18.75" customHeight="1" thickBot="1">
      <c r="A13" s="105">
        <v>9</v>
      </c>
      <c r="B13" s="153" t="s">
        <v>122</v>
      </c>
      <c r="C13" s="90" t="s">
        <v>23</v>
      </c>
      <c r="D13" s="91">
        <f t="shared" si="0"/>
        <v>5</v>
      </c>
      <c r="E13" s="127">
        <v>20</v>
      </c>
      <c r="F13" s="154">
        <v>20</v>
      </c>
      <c r="G13" s="165">
        <v>39</v>
      </c>
      <c r="H13" s="127"/>
      <c r="I13" s="127">
        <v>37</v>
      </c>
      <c r="J13" s="127"/>
      <c r="K13" s="127"/>
      <c r="L13" s="166">
        <v>32</v>
      </c>
      <c r="M13" s="79"/>
      <c r="N13" s="95">
        <f t="shared" si="2"/>
        <v>108</v>
      </c>
      <c r="O13" s="96">
        <f t="shared" si="1"/>
        <v>29.6</v>
      </c>
      <c r="P13" s="97"/>
      <c r="S13" s="79"/>
      <c r="T13" s="117"/>
      <c r="U13" s="118"/>
      <c r="V13" s="79"/>
    </row>
    <row r="14" spans="1:22" s="76" customFormat="1" ht="18.75" customHeight="1" thickBot="1">
      <c r="A14" s="88">
        <v>10</v>
      </c>
      <c r="B14" s="153" t="s">
        <v>255</v>
      </c>
      <c r="C14" s="90"/>
      <c r="D14" s="91">
        <f t="shared" si="0"/>
        <v>3</v>
      </c>
      <c r="E14" s="103"/>
      <c r="F14" s="154"/>
      <c r="G14" s="158"/>
      <c r="H14" s="103">
        <v>36</v>
      </c>
      <c r="I14" s="103">
        <v>36</v>
      </c>
      <c r="J14" s="103"/>
      <c r="K14" s="103"/>
      <c r="L14" s="159">
        <v>33</v>
      </c>
      <c r="M14" s="79"/>
      <c r="N14" s="95">
        <f t="shared" si="2"/>
        <v>105</v>
      </c>
      <c r="O14" s="96">
        <f t="shared" si="1"/>
        <v>35</v>
      </c>
      <c r="P14" s="97"/>
      <c r="S14" s="79"/>
      <c r="T14" s="117"/>
      <c r="U14" s="118"/>
      <c r="V14" s="79"/>
    </row>
    <row r="15" spans="1:22" s="76" customFormat="1" ht="18.75" customHeight="1" thickBot="1">
      <c r="A15" s="88">
        <v>11</v>
      </c>
      <c r="B15" s="153" t="s">
        <v>145</v>
      </c>
      <c r="C15" s="94"/>
      <c r="D15" s="91">
        <f t="shared" si="0"/>
        <v>3</v>
      </c>
      <c r="E15" s="92"/>
      <c r="F15" s="154">
        <v>20</v>
      </c>
      <c r="G15" s="151">
        <v>37</v>
      </c>
      <c r="H15" s="92"/>
      <c r="I15" s="92"/>
      <c r="J15" s="92"/>
      <c r="K15" s="92"/>
      <c r="L15" s="94">
        <v>45</v>
      </c>
      <c r="M15" s="79"/>
      <c r="N15" s="95">
        <f t="shared" si="2"/>
        <v>102</v>
      </c>
      <c r="O15" s="96">
        <f t="shared" si="1"/>
        <v>34</v>
      </c>
      <c r="P15" s="97"/>
      <c r="T15" s="37"/>
    </row>
    <row r="16" spans="1:22" s="76" customFormat="1" ht="18.75" customHeight="1" thickBot="1">
      <c r="A16" s="88">
        <v>12</v>
      </c>
      <c r="B16" s="156" t="s">
        <v>256</v>
      </c>
      <c r="C16" s="94"/>
      <c r="D16" s="91">
        <f t="shared" si="0"/>
        <v>2</v>
      </c>
      <c r="E16" s="92"/>
      <c r="F16" s="157"/>
      <c r="G16" s="151"/>
      <c r="H16" s="92"/>
      <c r="I16" s="92"/>
      <c r="J16" s="92">
        <v>50</v>
      </c>
      <c r="K16" s="92">
        <v>50</v>
      </c>
      <c r="L16" s="94"/>
      <c r="M16" s="79"/>
      <c r="N16" s="95">
        <f t="shared" ref="N16:N79" si="3">SUM(E16:L16)</f>
        <v>100</v>
      </c>
      <c r="O16" s="96">
        <f t="shared" si="1"/>
        <v>50</v>
      </c>
      <c r="P16" s="97"/>
      <c r="S16" s="116"/>
      <c r="T16" s="37"/>
    </row>
    <row r="17" spans="1:25" s="76" customFormat="1" ht="18.75" customHeight="1" thickBot="1">
      <c r="A17" s="105">
        <v>13</v>
      </c>
      <c r="B17" s="156" t="s">
        <v>257</v>
      </c>
      <c r="C17" s="90"/>
      <c r="D17" s="91">
        <f t="shared" si="0"/>
        <v>2</v>
      </c>
      <c r="E17" s="103"/>
      <c r="F17" s="157"/>
      <c r="G17" s="158"/>
      <c r="H17" s="103"/>
      <c r="I17" s="103"/>
      <c r="J17" s="103">
        <v>50</v>
      </c>
      <c r="K17" s="103">
        <v>47</v>
      </c>
      <c r="L17" s="159"/>
      <c r="M17" s="79"/>
      <c r="N17" s="95">
        <f t="shared" si="3"/>
        <v>97</v>
      </c>
      <c r="O17" s="96">
        <f t="shared" si="1"/>
        <v>48.5</v>
      </c>
      <c r="P17" s="97"/>
      <c r="S17" s="116"/>
      <c r="T17" s="14"/>
      <c r="U17" s="79"/>
      <c r="V17" s="125"/>
      <c r="W17" s="125"/>
      <c r="X17" s="125"/>
      <c r="Y17" s="101"/>
    </row>
    <row r="18" spans="1:25" s="76" customFormat="1" ht="18.75" customHeight="1" thickBot="1">
      <c r="A18" s="88">
        <v>14</v>
      </c>
      <c r="B18" s="153" t="s">
        <v>170</v>
      </c>
      <c r="C18" s="90"/>
      <c r="D18" s="91">
        <f t="shared" si="0"/>
        <v>3</v>
      </c>
      <c r="E18" s="92"/>
      <c r="F18" s="154">
        <v>20</v>
      </c>
      <c r="G18" s="151">
        <v>38</v>
      </c>
      <c r="H18" s="92"/>
      <c r="I18" s="92"/>
      <c r="J18" s="92"/>
      <c r="K18" s="92"/>
      <c r="L18" s="94">
        <v>39</v>
      </c>
      <c r="M18" s="79"/>
      <c r="N18" s="95">
        <f t="shared" si="3"/>
        <v>97</v>
      </c>
      <c r="O18" s="96">
        <f t="shared" si="1"/>
        <v>32.333333333333336</v>
      </c>
      <c r="P18" s="97"/>
      <c r="S18" s="116"/>
      <c r="T18" s="117"/>
      <c r="U18" s="101"/>
      <c r="V18" s="79"/>
    </row>
    <row r="19" spans="1:25" s="76" customFormat="1" ht="18.75" customHeight="1" thickBot="1">
      <c r="A19" s="88">
        <v>15</v>
      </c>
      <c r="B19" s="156" t="s">
        <v>236</v>
      </c>
      <c r="C19" s="94"/>
      <c r="D19" s="91">
        <f t="shared" si="0"/>
        <v>3</v>
      </c>
      <c r="E19" s="92"/>
      <c r="F19" s="157"/>
      <c r="G19" s="151">
        <v>33</v>
      </c>
      <c r="H19" s="92"/>
      <c r="I19" s="92">
        <v>33</v>
      </c>
      <c r="J19" s="92"/>
      <c r="K19" s="92"/>
      <c r="L19" s="94">
        <v>30</v>
      </c>
      <c r="M19" s="79"/>
      <c r="N19" s="95">
        <f t="shared" si="3"/>
        <v>96</v>
      </c>
      <c r="O19" s="96">
        <f t="shared" si="1"/>
        <v>32</v>
      </c>
      <c r="P19" s="97"/>
      <c r="S19" s="116"/>
      <c r="T19" s="117"/>
      <c r="U19" s="101"/>
      <c r="V19" s="79"/>
    </row>
    <row r="20" spans="1:25" s="76" customFormat="1" ht="18.75" customHeight="1" thickBot="1">
      <c r="A20" s="88">
        <v>16</v>
      </c>
      <c r="B20" s="153" t="s">
        <v>258</v>
      </c>
      <c r="C20" s="90"/>
      <c r="D20" s="91">
        <f t="shared" si="0"/>
        <v>2</v>
      </c>
      <c r="E20" s="92">
        <v>43</v>
      </c>
      <c r="F20" s="154">
        <v>50</v>
      </c>
      <c r="G20" s="151"/>
      <c r="H20" s="92"/>
      <c r="I20" s="92"/>
      <c r="J20" s="92"/>
      <c r="K20" s="92"/>
      <c r="L20" s="94"/>
      <c r="M20" s="164"/>
      <c r="N20" s="95">
        <f t="shared" si="3"/>
        <v>93</v>
      </c>
      <c r="O20" s="96">
        <f t="shared" si="1"/>
        <v>46.5</v>
      </c>
      <c r="S20" s="116"/>
      <c r="T20" s="117"/>
      <c r="U20" s="101"/>
      <c r="V20" s="79"/>
    </row>
    <row r="21" spans="1:25" s="76" customFormat="1" ht="18.75" customHeight="1" thickBot="1">
      <c r="A21" s="105">
        <v>17</v>
      </c>
      <c r="B21" s="153" t="s">
        <v>57</v>
      </c>
      <c r="C21" s="94" t="s">
        <v>23</v>
      </c>
      <c r="D21" s="91">
        <f t="shared" si="0"/>
        <v>2</v>
      </c>
      <c r="E21" s="114"/>
      <c r="F21" s="154"/>
      <c r="G21" s="167">
        <v>45</v>
      </c>
      <c r="H21" s="114"/>
      <c r="I21" s="114">
        <v>47</v>
      </c>
      <c r="J21" s="114"/>
      <c r="K21" s="114"/>
      <c r="L21" s="168"/>
      <c r="M21" s="164"/>
      <c r="N21" s="95">
        <f t="shared" si="3"/>
        <v>92</v>
      </c>
      <c r="O21" s="96">
        <f t="shared" si="1"/>
        <v>46</v>
      </c>
      <c r="P21" s="97"/>
      <c r="S21" s="116"/>
      <c r="T21" s="117"/>
      <c r="U21" s="101"/>
      <c r="V21" s="79"/>
    </row>
    <row r="22" spans="1:25" s="76" customFormat="1" ht="18.75" customHeight="1" thickBot="1">
      <c r="A22" s="88">
        <v>18</v>
      </c>
      <c r="B22" s="169" t="s">
        <v>84</v>
      </c>
      <c r="C22" s="90" t="s">
        <v>16</v>
      </c>
      <c r="D22" s="91">
        <f t="shared" si="0"/>
        <v>2</v>
      </c>
      <c r="E22" s="127"/>
      <c r="F22" s="170"/>
      <c r="G22" s="165"/>
      <c r="H22" s="127">
        <v>47</v>
      </c>
      <c r="I22" s="127">
        <v>43</v>
      </c>
      <c r="J22" s="127"/>
      <c r="K22" s="127"/>
      <c r="L22" s="166"/>
      <c r="M22" s="79"/>
      <c r="N22" s="95">
        <f t="shared" si="3"/>
        <v>90</v>
      </c>
      <c r="O22" s="96">
        <f t="shared" si="1"/>
        <v>45</v>
      </c>
      <c r="P22" s="97"/>
      <c r="Q22" s="79"/>
      <c r="S22" s="116"/>
      <c r="T22" s="117"/>
      <c r="U22" s="101"/>
      <c r="V22" s="79"/>
    </row>
    <row r="23" spans="1:25" s="76" customFormat="1" ht="18.75" customHeight="1" thickBot="1">
      <c r="A23" s="88">
        <v>19</v>
      </c>
      <c r="B23" s="156" t="s">
        <v>85</v>
      </c>
      <c r="C23" s="94" t="s">
        <v>23</v>
      </c>
      <c r="D23" s="91">
        <f t="shared" si="0"/>
        <v>2</v>
      </c>
      <c r="E23" s="92"/>
      <c r="F23" s="157"/>
      <c r="G23" s="151"/>
      <c r="H23" s="92">
        <v>50</v>
      </c>
      <c r="I23" s="92">
        <v>38</v>
      </c>
      <c r="J23" s="92"/>
      <c r="K23" s="92"/>
      <c r="L23" s="94"/>
      <c r="M23" s="79"/>
      <c r="N23" s="95">
        <f t="shared" si="3"/>
        <v>88</v>
      </c>
      <c r="O23" s="96">
        <f t="shared" si="1"/>
        <v>44</v>
      </c>
      <c r="P23" s="97"/>
      <c r="Q23" s="14"/>
      <c r="S23" s="116"/>
      <c r="T23" s="79"/>
      <c r="U23" s="101"/>
      <c r="V23" s="79"/>
    </row>
    <row r="24" spans="1:25" s="76" customFormat="1" ht="18.75" customHeight="1" thickBot="1">
      <c r="A24" s="88">
        <v>20</v>
      </c>
      <c r="B24" s="156" t="s">
        <v>259</v>
      </c>
      <c r="C24" s="94"/>
      <c r="D24" s="91">
        <f t="shared" si="0"/>
        <v>2</v>
      </c>
      <c r="E24" s="92"/>
      <c r="F24" s="157"/>
      <c r="G24" s="151"/>
      <c r="H24" s="92"/>
      <c r="I24" s="92"/>
      <c r="J24" s="92">
        <v>45</v>
      </c>
      <c r="K24" s="92">
        <v>43</v>
      </c>
      <c r="L24" s="94"/>
      <c r="M24" s="79"/>
      <c r="N24" s="95">
        <f t="shared" si="3"/>
        <v>88</v>
      </c>
      <c r="O24" s="96">
        <f t="shared" si="1"/>
        <v>44</v>
      </c>
      <c r="P24" s="97"/>
      <c r="Q24" s="14"/>
      <c r="S24" s="116"/>
      <c r="T24" s="79"/>
      <c r="U24" s="101"/>
      <c r="V24" s="79"/>
    </row>
    <row r="25" spans="1:25" s="76" customFormat="1" ht="18.75" customHeight="1" thickBot="1">
      <c r="A25" s="105"/>
      <c r="B25" s="156" t="s">
        <v>260</v>
      </c>
      <c r="C25" s="90"/>
      <c r="D25" s="91">
        <f t="shared" si="0"/>
        <v>2</v>
      </c>
      <c r="E25" s="103"/>
      <c r="F25" s="157"/>
      <c r="G25" s="158"/>
      <c r="H25" s="103"/>
      <c r="I25" s="103"/>
      <c r="J25" s="103">
        <v>47</v>
      </c>
      <c r="K25" s="103">
        <v>40</v>
      </c>
      <c r="L25" s="159"/>
      <c r="M25" s="79"/>
      <c r="N25" s="95">
        <f t="shared" si="3"/>
        <v>87</v>
      </c>
      <c r="O25" s="96">
        <f t="shared" si="1"/>
        <v>43.5</v>
      </c>
      <c r="P25" s="97"/>
      <c r="Q25" s="14"/>
      <c r="S25" s="116"/>
      <c r="T25" s="79"/>
      <c r="U25" s="101"/>
      <c r="V25" s="79"/>
    </row>
    <row r="26" spans="1:25" s="76" customFormat="1" ht="18.75" customHeight="1" thickBot="1">
      <c r="A26" s="88"/>
      <c r="B26" s="153" t="s">
        <v>261</v>
      </c>
      <c r="C26" s="90"/>
      <c r="D26" s="91">
        <f t="shared" si="0"/>
        <v>2</v>
      </c>
      <c r="E26" s="107">
        <v>43</v>
      </c>
      <c r="F26" s="154">
        <v>43</v>
      </c>
      <c r="G26" s="160"/>
      <c r="H26" s="107"/>
      <c r="I26" s="107"/>
      <c r="J26" s="107"/>
      <c r="K26" s="107"/>
      <c r="L26" s="109"/>
      <c r="M26" s="79"/>
      <c r="N26" s="95">
        <f t="shared" si="3"/>
        <v>86</v>
      </c>
      <c r="O26" s="96">
        <f t="shared" si="1"/>
        <v>43</v>
      </c>
      <c r="P26" s="97"/>
      <c r="Q26" s="14"/>
      <c r="R26" s="79"/>
      <c r="S26" s="116"/>
      <c r="T26" s="79"/>
      <c r="U26" s="101"/>
      <c r="V26" s="79"/>
    </row>
    <row r="27" spans="1:25" s="76" customFormat="1" ht="18.75" customHeight="1" thickBot="1">
      <c r="A27" s="88"/>
      <c r="B27" s="169" t="s">
        <v>232</v>
      </c>
      <c r="C27" s="90" t="s">
        <v>15</v>
      </c>
      <c r="D27" s="91">
        <f t="shared" si="0"/>
        <v>2</v>
      </c>
      <c r="E27" s="127">
        <v>41</v>
      </c>
      <c r="F27" s="170"/>
      <c r="G27" s="165"/>
      <c r="H27" s="127">
        <v>45</v>
      </c>
      <c r="I27" s="127"/>
      <c r="J27" s="127"/>
      <c r="K27" s="127"/>
      <c r="L27" s="166"/>
      <c r="M27" s="79"/>
      <c r="N27" s="95">
        <f t="shared" si="3"/>
        <v>86</v>
      </c>
      <c r="O27" s="96">
        <f t="shared" si="1"/>
        <v>43</v>
      </c>
      <c r="P27" s="97"/>
      <c r="Q27" s="14"/>
      <c r="R27" s="79"/>
      <c r="S27" s="116"/>
      <c r="T27" s="79"/>
      <c r="U27" s="101"/>
      <c r="V27" s="79"/>
    </row>
    <row r="28" spans="1:25" s="76" customFormat="1" ht="18.75" customHeight="1" thickBot="1">
      <c r="A28" s="105"/>
      <c r="B28" s="156" t="s">
        <v>262</v>
      </c>
      <c r="C28" s="94"/>
      <c r="D28" s="91">
        <f t="shared" si="0"/>
        <v>2</v>
      </c>
      <c r="E28" s="92"/>
      <c r="F28" s="157"/>
      <c r="G28" s="151"/>
      <c r="H28" s="92"/>
      <c r="I28" s="92"/>
      <c r="J28" s="92">
        <v>47</v>
      </c>
      <c r="K28" s="92">
        <v>39</v>
      </c>
      <c r="L28" s="94"/>
      <c r="M28" s="79"/>
      <c r="N28" s="95">
        <f t="shared" si="3"/>
        <v>86</v>
      </c>
      <c r="O28" s="96">
        <f t="shared" si="1"/>
        <v>43</v>
      </c>
      <c r="P28" s="97"/>
      <c r="Q28" s="14"/>
      <c r="R28" s="14"/>
      <c r="S28" s="101"/>
      <c r="T28" s="79"/>
      <c r="U28" s="101"/>
      <c r="V28" s="79"/>
    </row>
    <row r="29" spans="1:25" s="76" customFormat="1" ht="18.75" customHeight="1" thickBot="1">
      <c r="A29" s="88"/>
      <c r="B29" s="156" t="s">
        <v>263</v>
      </c>
      <c r="C29" s="90"/>
      <c r="D29" s="91">
        <f t="shared" si="0"/>
        <v>2</v>
      </c>
      <c r="E29" s="103"/>
      <c r="F29" s="157"/>
      <c r="G29" s="158"/>
      <c r="H29" s="103"/>
      <c r="I29" s="103"/>
      <c r="J29" s="103">
        <v>45</v>
      </c>
      <c r="K29" s="103">
        <v>41</v>
      </c>
      <c r="L29" s="159"/>
      <c r="M29" s="79"/>
      <c r="N29" s="95">
        <f t="shared" si="3"/>
        <v>86</v>
      </c>
      <c r="O29" s="96">
        <f t="shared" si="1"/>
        <v>43</v>
      </c>
      <c r="P29" s="97"/>
      <c r="Q29" s="14"/>
      <c r="R29" s="14"/>
      <c r="S29" s="101"/>
      <c r="T29" s="128"/>
      <c r="U29" s="101"/>
      <c r="V29" s="79"/>
    </row>
    <row r="30" spans="1:25" s="76" customFormat="1" ht="18.75" customHeight="1" thickBot="1">
      <c r="A30" s="88"/>
      <c r="B30" s="153" t="s">
        <v>264</v>
      </c>
      <c r="C30" s="90" t="s">
        <v>16</v>
      </c>
      <c r="D30" s="91">
        <f t="shared" si="0"/>
        <v>2</v>
      </c>
      <c r="E30" s="92">
        <v>45</v>
      </c>
      <c r="F30" s="154">
        <v>39</v>
      </c>
      <c r="G30" s="151"/>
      <c r="H30" s="92"/>
      <c r="I30" s="92"/>
      <c r="J30" s="92"/>
      <c r="K30" s="92"/>
      <c r="L30" s="94"/>
      <c r="M30" s="164"/>
      <c r="N30" s="95">
        <f t="shared" si="3"/>
        <v>84</v>
      </c>
      <c r="O30" s="96">
        <f t="shared" si="1"/>
        <v>42</v>
      </c>
      <c r="P30" s="97"/>
      <c r="Q30" s="14"/>
      <c r="R30" s="14"/>
      <c r="S30" s="101"/>
      <c r="T30" s="128"/>
      <c r="U30" s="101"/>
      <c r="V30" s="79"/>
    </row>
    <row r="31" spans="1:25" s="76" customFormat="1" ht="18.75" customHeight="1" thickBot="1">
      <c r="A31" s="105"/>
      <c r="B31" s="156" t="s">
        <v>265</v>
      </c>
      <c r="C31" s="90"/>
      <c r="D31" s="91">
        <f t="shared" si="0"/>
        <v>2</v>
      </c>
      <c r="E31" s="103"/>
      <c r="F31" s="157"/>
      <c r="G31" s="158"/>
      <c r="H31" s="103"/>
      <c r="I31" s="103"/>
      <c r="J31" s="103">
        <v>43</v>
      </c>
      <c r="K31" s="103">
        <v>36</v>
      </c>
      <c r="L31" s="159"/>
      <c r="M31" s="164"/>
      <c r="N31" s="95">
        <f t="shared" si="3"/>
        <v>79</v>
      </c>
      <c r="O31" s="96">
        <f t="shared" si="1"/>
        <v>39.5</v>
      </c>
      <c r="P31" s="97"/>
      <c r="Q31" s="14"/>
      <c r="R31" s="14"/>
      <c r="S31" s="101"/>
      <c r="T31" s="128"/>
      <c r="U31" s="101"/>
      <c r="V31" s="79"/>
    </row>
    <row r="32" spans="1:25" s="76" customFormat="1" ht="18.75" customHeight="1" thickBot="1">
      <c r="A32" s="88"/>
      <c r="B32" s="153" t="s">
        <v>176</v>
      </c>
      <c r="C32" s="94" t="s">
        <v>15</v>
      </c>
      <c r="D32" s="91">
        <f t="shared" si="0"/>
        <v>2</v>
      </c>
      <c r="E32" s="92">
        <v>37</v>
      </c>
      <c r="F32" s="154">
        <v>41</v>
      </c>
      <c r="G32" s="151"/>
      <c r="H32" s="92"/>
      <c r="I32" s="92"/>
      <c r="J32" s="92"/>
      <c r="K32" s="92"/>
      <c r="L32" s="94"/>
      <c r="M32" s="164"/>
      <c r="N32" s="95">
        <f t="shared" si="3"/>
        <v>78</v>
      </c>
      <c r="O32" s="96">
        <f t="shared" si="1"/>
        <v>39</v>
      </c>
      <c r="P32" s="97"/>
      <c r="Q32" s="14"/>
      <c r="R32" s="14"/>
      <c r="S32" s="101"/>
      <c r="T32" s="128"/>
      <c r="U32" s="101"/>
      <c r="V32" s="79"/>
    </row>
    <row r="33" spans="1:22" s="76" customFormat="1" ht="18.75" customHeight="1" thickBot="1">
      <c r="A33" s="91"/>
      <c r="B33" s="156" t="s">
        <v>266</v>
      </c>
      <c r="C33" s="94"/>
      <c r="D33" s="91">
        <f t="shared" si="0"/>
        <v>2</v>
      </c>
      <c r="E33" s="92"/>
      <c r="F33" s="157"/>
      <c r="G33" s="151"/>
      <c r="H33" s="92"/>
      <c r="I33" s="92"/>
      <c r="J33" s="92">
        <v>43</v>
      </c>
      <c r="K33" s="92">
        <v>35</v>
      </c>
      <c r="L33" s="94"/>
      <c r="M33" s="164"/>
      <c r="N33" s="95">
        <f t="shared" si="3"/>
        <v>78</v>
      </c>
      <c r="O33" s="96">
        <f t="shared" si="1"/>
        <v>39</v>
      </c>
      <c r="P33" s="97"/>
      <c r="Q33" s="14"/>
      <c r="R33" s="14"/>
      <c r="S33" s="101"/>
      <c r="T33" s="128"/>
      <c r="U33" s="101"/>
      <c r="V33" s="79"/>
    </row>
    <row r="34" spans="1:22" s="76" customFormat="1" ht="18.75" customHeight="1" thickBot="1">
      <c r="A34" s="105"/>
      <c r="B34" s="156" t="s">
        <v>267</v>
      </c>
      <c r="C34" s="94"/>
      <c r="D34" s="91">
        <f t="shared" si="0"/>
        <v>2</v>
      </c>
      <c r="E34" s="92"/>
      <c r="F34" s="157"/>
      <c r="G34" s="151"/>
      <c r="H34" s="92"/>
      <c r="I34" s="92"/>
      <c r="J34" s="92">
        <v>40</v>
      </c>
      <c r="K34" s="92">
        <v>38</v>
      </c>
      <c r="L34" s="94"/>
      <c r="M34" s="164"/>
      <c r="N34" s="95">
        <f t="shared" si="3"/>
        <v>78</v>
      </c>
      <c r="O34" s="96">
        <f t="shared" si="1"/>
        <v>39</v>
      </c>
      <c r="P34" s="97"/>
      <c r="Q34" s="14"/>
      <c r="R34" s="14"/>
      <c r="S34" s="101"/>
      <c r="T34" s="128"/>
      <c r="U34" s="101"/>
      <c r="V34" s="79"/>
    </row>
    <row r="35" spans="1:22" s="76" customFormat="1" ht="18.75" customHeight="1" thickBot="1">
      <c r="A35" s="88"/>
      <c r="B35" s="156" t="s">
        <v>268</v>
      </c>
      <c r="C35" s="90"/>
      <c r="D35" s="91">
        <f t="shared" si="0"/>
        <v>2</v>
      </c>
      <c r="E35" s="103"/>
      <c r="F35" s="157"/>
      <c r="G35" s="158"/>
      <c r="H35" s="103"/>
      <c r="I35" s="103"/>
      <c r="J35" s="103">
        <v>40</v>
      </c>
      <c r="K35" s="103">
        <v>34</v>
      </c>
      <c r="L35" s="159"/>
      <c r="M35" s="164"/>
      <c r="N35" s="95">
        <f t="shared" si="3"/>
        <v>74</v>
      </c>
      <c r="O35" s="96">
        <f t="shared" si="1"/>
        <v>37</v>
      </c>
      <c r="P35" s="97"/>
      <c r="Q35" s="14"/>
      <c r="R35" s="14"/>
      <c r="S35" s="101"/>
      <c r="T35" s="128"/>
      <c r="U35" s="101"/>
      <c r="V35" s="79"/>
    </row>
    <row r="36" spans="1:22" s="76" customFormat="1" ht="18.75" customHeight="1" thickBot="1">
      <c r="A36" s="88"/>
      <c r="B36" s="153" t="s">
        <v>269</v>
      </c>
      <c r="C36" s="94"/>
      <c r="D36" s="91">
        <f t="shared" si="0"/>
        <v>2</v>
      </c>
      <c r="E36" s="92">
        <v>33</v>
      </c>
      <c r="F36" s="154">
        <v>40</v>
      </c>
      <c r="G36" s="151"/>
      <c r="H36" s="92"/>
      <c r="I36" s="92"/>
      <c r="J36" s="92"/>
      <c r="K36" s="92"/>
      <c r="L36" s="94"/>
      <c r="M36" s="164"/>
      <c r="N36" s="95">
        <f t="shared" si="3"/>
        <v>73</v>
      </c>
      <c r="O36" s="96">
        <f t="shared" si="1"/>
        <v>36.5</v>
      </c>
      <c r="P36" s="97"/>
      <c r="Q36" s="14"/>
      <c r="R36" s="14"/>
      <c r="S36" s="101"/>
      <c r="T36" s="128"/>
      <c r="U36" s="101"/>
      <c r="V36" s="79"/>
    </row>
    <row r="37" spans="1:22" s="76" customFormat="1" ht="18.75" customHeight="1" thickBot="1">
      <c r="A37" s="105"/>
      <c r="B37" s="153" t="s">
        <v>270</v>
      </c>
      <c r="C37" s="90"/>
      <c r="D37" s="91">
        <f t="shared" si="0"/>
        <v>2</v>
      </c>
      <c r="E37" s="103"/>
      <c r="F37" s="154"/>
      <c r="G37" s="158">
        <v>32</v>
      </c>
      <c r="H37" s="103"/>
      <c r="I37" s="103">
        <v>41</v>
      </c>
      <c r="J37" s="103"/>
      <c r="K37" s="103"/>
      <c r="L37" s="159"/>
      <c r="M37" s="164"/>
      <c r="N37" s="95">
        <f t="shared" si="3"/>
        <v>73</v>
      </c>
      <c r="O37" s="96">
        <f t="shared" si="1"/>
        <v>36.5</v>
      </c>
      <c r="P37" s="97"/>
      <c r="Q37" s="14"/>
      <c r="R37" s="14"/>
      <c r="S37" s="101"/>
      <c r="T37" s="128"/>
      <c r="U37" s="101"/>
      <c r="V37" s="79"/>
    </row>
    <row r="38" spans="1:22" s="76" customFormat="1" ht="18.75" customHeight="1" thickBot="1">
      <c r="A38" s="88"/>
      <c r="B38" s="153" t="s">
        <v>129</v>
      </c>
      <c r="C38" s="90" t="s">
        <v>88</v>
      </c>
      <c r="D38" s="91">
        <f t="shared" si="0"/>
        <v>3</v>
      </c>
      <c r="E38" s="107"/>
      <c r="F38" s="154">
        <v>20</v>
      </c>
      <c r="G38" s="160">
        <v>28</v>
      </c>
      <c r="H38" s="107"/>
      <c r="I38" s="107"/>
      <c r="J38" s="107"/>
      <c r="K38" s="107"/>
      <c r="L38" s="109">
        <v>24</v>
      </c>
      <c r="M38" s="164"/>
      <c r="N38" s="95">
        <f t="shared" si="3"/>
        <v>72</v>
      </c>
      <c r="O38" s="96">
        <f t="shared" si="1"/>
        <v>24</v>
      </c>
      <c r="P38" s="97"/>
      <c r="Q38" s="14"/>
      <c r="R38" s="14"/>
      <c r="S38" s="101"/>
      <c r="T38" s="128"/>
      <c r="U38" s="101"/>
      <c r="V38" s="79"/>
    </row>
    <row r="39" spans="1:22" s="76" customFormat="1" ht="18.75" customHeight="1" thickBot="1">
      <c r="A39" s="88"/>
      <c r="B39" s="153" t="s">
        <v>127</v>
      </c>
      <c r="C39" s="90" t="s">
        <v>15</v>
      </c>
      <c r="D39" s="91">
        <f t="shared" si="0"/>
        <v>2</v>
      </c>
      <c r="E39" s="103"/>
      <c r="F39" s="154"/>
      <c r="G39" s="158"/>
      <c r="H39" s="103">
        <v>35</v>
      </c>
      <c r="I39" s="103"/>
      <c r="J39" s="103"/>
      <c r="K39" s="103"/>
      <c r="L39" s="159">
        <v>36</v>
      </c>
      <c r="M39" s="164"/>
      <c r="N39" s="95">
        <f t="shared" si="3"/>
        <v>71</v>
      </c>
      <c r="O39" s="96">
        <f t="shared" si="1"/>
        <v>35.5</v>
      </c>
      <c r="P39" s="97"/>
      <c r="Q39" s="14"/>
      <c r="R39" s="14"/>
      <c r="S39" s="101"/>
      <c r="T39" s="128"/>
      <c r="U39" s="101"/>
      <c r="V39" s="79"/>
    </row>
    <row r="40" spans="1:22" s="76" customFormat="1" ht="18.75" customHeight="1" thickBot="1">
      <c r="A40" s="88"/>
      <c r="B40" s="156" t="s">
        <v>271</v>
      </c>
      <c r="C40" s="90"/>
      <c r="D40" s="91">
        <f t="shared" si="0"/>
        <v>2</v>
      </c>
      <c r="E40" s="103"/>
      <c r="F40" s="157"/>
      <c r="G40" s="158"/>
      <c r="H40" s="103"/>
      <c r="I40" s="103"/>
      <c r="J40" s="103">
        <v>39</v>
      </c>
      <c r="K40" s="103">
        <v>32</v>
      </c>
      <c r="L40" s="159"/>
      <c r="M40" s="164"/>
      <c r="N40" s="95">
        <f t="shared" si="3"/>
        <v>71</v>
      </c>
      <c r="O40" s="96">
        <f t="shared" si="1"/>
        <v>35.5</v>
      </c>
      <c r="P40" s="97"/>
      <c r="Q40" s="14"/>
      <c r="R40" s="14"/>
      <c r="S40" s="101"/>
      <c r="T40" s="128"/>
      <c r="U40" s="101"/>
      <c r="V40" s="79"/>
    </row>
    <row r="41" spans="1:22" s="76" customFormat="1" ht="18.75" customHeight="1" thickBot="1">
      <c r="A41" s="91"/>
      <c r="B41" s="156" t="s">
        <v>272</v>
      </c>
      <c r="C41" s="90"/>
      <c r="D41" s="91">
        <f t="shared" si="0"/>
        <v>2</v>
      </c>
      <c r="E41" s="103"/>
      <c r="F41" s="157"/>
      <c r="G41" s="158"/>
      <c r="H41" s="103"/>
      <c r="I41" s="103"/>
      <c r="J41" s="103">
        <v>37</v>
      </c>
      <c r="K41" s="103">
        <v>33</v>
      </c>
      <c r="L41" s="159"/>
      <c r="M41" s="164"/>
      <c r="N41" s="95">
        <f t="shared" si="3"/>
        <v>70</v>
      </c>
      <c r="O41" s="96">
        <f t="shared" si="1"/>
        <v>35</v>
      </c>
      <c r="P41" s="97"/>
      <c r="Q41" s="14"/>
      <c r="R41" s="14"/>
      <c r="S41" s="101"/>
      <c r="T41" s="128"/>
      <c r="U41" s="101"/>
      <c r="V41" s="79"/>
    </row>
    <row r="42" spans="1:22" s="76" customFormat="1" ht="18.75" customHeight="1" thickBot="1">
      <c r="A42" s="91"/>
      <c r="B42" s="153" t="s">
        <v>273</v>
      </c>
      <c r="C42" s="90"/>
      <c r="D42" s="91">
        <f t="shared" si="0"/>
        <v>2</v>
      </c>
      <c r="E42" s="103"/>
      <c r="F42" s="154"/>
      <c r="G42" s="158">
        <v>30</v>
      </c>
      <c r="H42" s="103"/>
      <c r="I42" s="103"/>
      <c r="J42" s="103"/>
      <c r="K42" s="103"/>
      <c r="L42" s="159">
        <v>36</v>
      </c>
      <c r="M42" s="164"/>
      <c r="N42" s="95">
        <f t="shared" si="3"/>
        <v>66</v>
      </c>
      <c r="O42" s="96">
        <f t="shared" si="1"/>
        <v>33</v>
      </c>
      <c r="P42" s="97"/>
      <c r="Q42" s="14"/>
      <c r="R42" s="14"/>
      <c r="S42" s="101"/>
      <c r="T42" s="128"/>
      <c r="U42" s="101"/>
      <c r="V42" s="79"/>
    </row>
    <row r="43" spans="1:22" s="76" customFormat="1" ht="18.75" customHeight="1" thickBot="1">
      <c r="A43" s="91"/>
      <c r="B43" s="169" t="s">
        <v>130</v>
      </c>
      <c r="C43" s="90" t="s">
        <v>15</v>
      </c>
      <c r="D43" s="91">
        <f t="shared" si="0"/>
        <v>2</v>
      </c>
      <c r="E43" s="127"/>
      <c r="F43" s="170"/>
      <c r="G43" s="165"/>
      <c r="H43" s="127">
        <v>35</v>
      </c>
      <c r="I43" s="127"/>
      <c r="J43" s="127"/>
      <c r="K43" s="127"/>
      <c r="L43" s="166">
        <v>29</v>
      </c>
      <c r="M43" s="164"/>
      <c r="N43" s="95">
        <f t="shared" si="3"/>
        <v>64</v>
      </c>
      <c r="O43" s="96">
        <f t="shared" si="1"/>
        <v>32</v>
      </c>
      <c r="P43" s="97"/>
      <c r="Q43" s="14"/>
      <c r="R43" s="14"/>
      <c r="S43" s="101"/>
      <c r="T43" s="128"/>
      <c r="U43" s="101"/>
      <c r="V43" s="79"/>
    </row>
    <row r="44" spans="1:22" s="76" customFormat="1" ht="18.75" customHeight="1" thickBot="1">
      <c r="A44" s="88"/>
      <c r="B44" s="153" t="s">
        <v>274</v>
      </c>
      <c r="C44" s="90"/>
      <c r="D44" s="91">
        <f t="shared" si="0"/>
        <v>2</v>
      </c>
      <c r="E44" s="107">
        <v>33</v>
      </c>
      <c r="F44" s="154">
        <v>29</v>
      </c>
      <c r="G44" s="160"/>
      <c r="H44" s="107"/>
      <c r="I44" s="107"/>
      <c r="J44" s="107"/>
      <c r="K44" s="107"/>
      <c r="L44" s="109"/>
      <c r="M44" s="164"/>
      <c r="N44" s="95">
        <f t="shared" si="3"/>
        <v>62</v>
      </c>
      <c r="O44" s="96">
        <f t="shared" si="1"/>
        <v>31</v>
      </c>
      <c r="P44" s="97"/>
      <c r="Q44" s="14"/>
      <c r="R44" s="14"/>
      <c r="S44" s="101"/>
      <c r="T44" s="128"/>
      <c r="U44" s="101"/>
      <c r="V44" s="79"/>
    </row>
    <row r="45" spans="1:22" s="76" customFormat="1" ht="18.75" customHeight="1" thickBot="1">
      <c r="A45" s="88"/>
      <c r="B45" s="156" t="s">
        <v>105</v>
      </c>
      <c r="C45" s="90" t="s">
        <v>15</v>
      </c>
      <c r="D45" s="91">
        <f t="shared" si="0"/>
        <v>2</v>
      </c>
      <c r="E45" s="103"/>
      <c r="F45" s="157"/>
      <c r="G45" s="158"/>
      <c r="H45" s="103">
        <v>34</v>
      </c>
      <c r="I45" s="103"/>
      <c r="J45" s="103"/>
      <c r="K45" s="103"/>
      <c r="L45" s="159">
        <v>28</v>
      </c>
      <c r="M45" s="164"/>
      <c r="N45" s="95">
        <f t="shared" si="3"/>
        <v>62</v>
      </c>
      <c r="O45" s="96">
        <f t="shared" si="1"/>
        <v>31</v>
      </c>
      <c r="P45" s="97"/>
      <c r="Q45" s="14"/>
      <c r="R45" s="14"/>
      <c r="S45" s="101"/>
      <c r="T45" s="128"/>
      <c r="U45" s="101"/>
      <c r="V45" s="79"/>
    </row>
    <row r="46" spans="1:22" s="76" customFormat="1" ht="18.75" customHeight="1" thickBot="1">
      <c r="A46" s="88"/>
      <c r="B46" s="153" t="s">
        <v>275</v>
      </c>
      <c r="C46" s="90"/>
      <c r="D46" s="91">
        <f t="shared" si="0"/>
        <v>2</v>
      </c>
      <c r="E46" s="92">
        <v>38</v>
      </c>
      <c r="F46" s="154">
        <v>23</v>
      </c>
      <c r="G46" s="151"/>
      <c r="H46" s="92"/>
      <c r="I46" s="92"/>
      <c r="J46" s="92"/>
      <c r="K46" s="92"/>
      <c r="L46" s="94"/>
      <c r="M46" s="164"/>
      <c r="N46" s="95">
        <f t="shared" si="3"/>
        <v>61</v>
      </c>
      <c r="O46" s="96">
        <f t="shared" si="1"/>
        <v>30.5</v>
      </c>
      <c r="P46" s="97"/>
      <c r="Q46" s="14"/>
      <c r="R46" s="14"/>
      <c r="S46" s="101"/>
      <c r="T46" s="128"/>
      <c r="U46" s="101"/>
      <c r="V46" s="79"/>
    </row>
    <row r="47" spans="1:22" s="76" customFormat="1" ht="18.75" customHeight="1" thickBot="1">
      <c r="A47" s="88"/>
      <c r="B47" s="153" t="s">
        <v>276</v>
      </c>
      <c r="C47" s="90"/>
      <c r="D47" s="91">
        <f t="shared" si="0"/>
        <v>2</v>
      </c>
      <c r="E47" s="103">
        <v>22</v>
      </c>
      <c r="F47" s="154">
        <v>35</v>
      </c>
      <c r="G47" s="158"/>
      <c r="H47" s="103"/>
      <c r="I47" s="103"/>
      <c r="J47" s="103"/>
      <c r="K47" s="103"/>
      <c r="L47" s="159"/>
      <c r="M47" s="79"/>
      <c r="N47" s="95">
        <f t="shared" si="3"/>
        <v>57</v>
      </c>
      <c r="O47" s="96">
        <f t="shared" si="1"/>
        <v>28.5</v>
      </c>
      <c r="Q47" s="14"/>
      <c r="R47" s="14"/>
      <c r="S47" s="101"/>
      <c r="T47" s="117"/>
      <c r="U47" s="101"/>
      <c r="V47" s="79"/>
    </row>
    <row r="48" spans="1:22" s="76" customFormat="1" ht="18.75" customHeight="1" thickBot="1">
      <c r="A48" s="88"/>
      <c r="B48" s="153" t="s">
        <v>277</v>
      </c>
      <c r="C48" s="90"/>
      <c r="D48" s="91">
        <f t="shared" si="0"/>
        <v>2</v>
      </c>
      <c r="E48" s="92">
        <v>25</v>
      </c>
      <c r="F48" s="154">
        <v>31</v>
      </c>
      <c r="G48" s="151"/>
      <c r="H48" s="92"/>
      <c r="I48" s="92"/>
      <c r="J48" s="92"/>
      <c r="K48" s="92"/>
      <c r="L48" s="94"/>
      <c r="M48" s="79"/>
      <c r="N48" s="95">
        <f t="shared" si="3"/>
        <v>56</v>
      </c>
      <c r="O48" s="96">
        <f t="shared" si="1"/>
        <v>28</v>
      </c>
      <c r="Q48" s="14"/>
      <c r="R48" s="14"/>
      <c r="S48" s="101"/>
      <c r="T48" s="117"/>
      <c r="U48" s="101"/>
      <c r="V48" s="79"/>
    </row>
    <row r="49" spans="1:25" s="76" customFormat="1" ht="18.75" customHeight="1" thickBot="1">
      <c r="A49" s="88"/>
      <c r="B49" s="153" t="s">
        <v>278</v>
      </c>
      <c r="C49" s="90"/>
      <c r="D49" s="91">
        <f t="shared" si="0"/>
        <v>2</v>
      </c>
      <c r="E49" s="127">
        <v>21</v>
      </c>
      <c r="F49" s="154">
        <v>33</v>
      </c>
      <c r="G49" s="165"/>
      <c r="H49" s="127"/>
      <c r="I49" s="127"/>
      <c r="J49" s="127"/>
      <c r="K49" s="127"/>
      <c r="L49" s="166"/>
      <c r="M49" s="79"/>
      <c r="N49" s="95">
        <f t="shared" si="3"/>
        <v>54</v>
      </c>
      <c r="O49" s="96">
        <f t="shared" si="1"/>
        <v>27</v>
      </c>
      <c r="Q49" s="14"/>
      <c r="R49" s="14"/>
      <c r="S49" s="101"/>
      <c r="T49" s="117"/>
      <c r="U49" s="101"/>
      <c r="V49" s="79"/>
    </row>
    <row r="50" spans="1:25" s="76" customFormat="1" ht="18.75" customHeight="1" thickBot="1">
      <c r="A50" s="88"/>
      <c r="B50" s="153" t="s">
        <v>279</v>
      </c>
      <c r="C50" s="90" t="s">
        <v>22</v>
      </c>
      <c r="D50" s="91">
        <f t="shared" si="0"/>
        <v>2</v>
      </c>
      <c r="E50" s="92">
        <v>20</v>
      </c>
      <c r="F50" s="170"/>
      <c r="G50" s="165">
        <v>32</v>
      </c>
      <c r="H50" s="127"/>
      <c r="I50" s="127"/>
      <c r="J50" s="127"/>
      <c r="K50" s="127"/>
      <c r="L50" s="166"/>
      <c r="M50" s="79"/>
      <c r="N50" s="95">
        <f t="shared" si="3"/>
        <v>52</v>
      </c>
      <c r="O50" s="96">
        <f t="shared" si="1"/>
        <v>26</v>
      </c>
      <c r="Q50" s="14"/>
      <c r="R50" s="14"/>
      <c r="S50" s="101"/>
      <c r="T50" s="117"/>
      <c r="U50" s="101"/>
      <c r="V50" s="79"/>
    </row>
    <row r="51" spans="1:25" s="76" customFormat="1" ht="18.75" customHeight="1" thickBot="1">
      <c r="A51" s="88"/>
      <c r="B51" s="153" t="s">
        <v>280</v>
      </c>
      <c r="C51" s="90"/>
      <c r="D51" s="91">
        <f t="shared" si="0"/>
        <v>2</v>
      </c>
      <c r="E51" s="107">
        <v>26</v>
      </c>
      <c r="F51" s="154">
        <v>24</v>
      </c>
      <c r="G51" s="160"/>
      <c r="H51" s="107"/>
      <c r="I51" s="107"/>
      <c r="J51" s="124"/>
      <c r="K51" s="107"/>
      <c r="L51" s="109"/>
      <c r="M51" s="79"/>
      <c r="N51" s="95">
        <f t="shared" si="3"/>
        <v>50</v>
      </c>
      <c r="O51" s="96">
        <f t="shared" si="1"/>
        <v>25</v>
      </c>
      <c r="Q51" s="14"/>
      <c r="R51" s="14"/>
      <c r="S51" s="101"/>
      <c r="T51" s="117"/>
      <c r="U51" s="101"/>
      <c r="V51" s="79"/>
    </row>
    <row r="52" spans="1:25" s="76" customFormat="1" ht="18.75" customHeight="1" thickBot="1">
      <c r="A52" s="88"/>
      <c r="B52" s="153" t="s">
        <v>281</v>
      </c>
      <c r="C52" s="90"/>
      <c r="D52" s="91">
        <f t="shared" si="0"/>
        <v>2</v>
      </c>
      <c r="E52" s="107">
        <v>30</v>
      </c>
      <c r="F52" s="154">
        <v>20</v>
      </c>
      <c r="G52" s="160"/>
      <c r="H52" s="107"/>
      <c r="I52" s="107"/>
      <c r="J52" s="107"/>
      <c r="K52" s="107"/>
      <c r="L52" s="109"/>
      <c r="M52" s="79"/>
      <c r="N52" s="95">
        <f t="shared" si="3"/>
        <v>50</v>
      </c>
      <c r="O52" s="96">
        <f t="shared" si="1"/>
        <v>25</v>
      </c>
      <c r="Q52" s="14"/>
      <c r="R52" s="14"/>
      <c r="S52" s="101"/>
      <c r="T52" s="117"/>
      <c r="U52" s="101"/>
      <c r="V52" s="79"/>
    </row>
    <row r="53" spans="1:25" s="76" customFormat="1" ht="18.75" customHeight="1" thickBot="1">
      <c r="A53" s="88"/>
      <c r="B53" s="153" t="s">
        <v>282</v>
      </c>
      <c r="C53" s="90"/>
      <c r="D53" s="91">
        <f t="shared" si="0"/>
        <v>2</v>
      </c>
      <c r="E53" s="127">
        <v>30</v>
      </c>
      <c r="F53" s="154">
        <v>20</v>
      </c>
      <c r="G53" s="165"/>
      <c r="H53" s="127"/>
      <c r="I53" s="127"/>
      <c r="J53" s="127"/>
      <c r="K53" s="127"/>
      <c r="L53" s="166"/>
      <c r="M53" s="117"/>
      <c r="N53" s="95">
        <f t="shared" si="3"/>
        <v>50</v>
      </c>
      <c r="O53" s="96">
        <f t="shared" si="1"/>
        <v>25</v>
      </c>
      <c r="P53" s="97"/>
      <c r="Q53" s="14"/>
      <c r="R53" s="14"/>
      <c r="S53" s="133"/>
      <c r="T53" s="117"/>
      <c r="U53" s="101"/>
      <c r="V53" s="125"/>
      <c r="W53" s="125"/>
      <c r="X53" s="125"/>
      <c r="Y53" s="101"/>
    </row>
    <row r="54" spans="1:25" s="76" customFormat="1" ht="18.75" customHeight="1" thickBot="1">
      <c r="A54" s="88"/>
      <c r="B54" s="156" t="s">
        <v>119</v>
      </c>
      <c r="C54" s="94" t="s">
        <v>22</v>
      </c>
      <c r="D54" s="91">
        <f t="shared" si="0"/>
        <v>1</v>
      </c>
      <c r="E54" s="92">
        <v>50</v>
      </c>
      <c r="F54" s="157"/>
      <c r="G54" s="151"/>
      <c r="H54" s="92"/>
      <c r="I54" s="92"/>
      <c r="J54" s="92"/>
      <c r="K54" s="92"/>
      <c r="L54" s="94"/>
      <c r="M54" s="164"/>
      <c r="N54" s="95">
        <f t="shared" si="3"/>
        <v>50</v>
      </c>
      <c r="O54" s="96">
        <f t="shared" si="1"/>
        <v>50</v>
      </c>
      <c r="Q54" s="14"/>
      <c r="R54" s="14"/>
      <c r="S54" s="133"/>
      <c r="T54" s="117"/>
      <c r="U54" s="101"/>
      <c r="V54" s="79"/>
    </row>
    <row r="55" spans="1:25" s="76" customFormat="1" ht="18.75" customHeight="1" thickBot="1">
      <c r="A55" s="88"/>
      <c r="B55" s="153" t="s">
        <v>283</v>
      </c>
      <c r="C55" s="94"/>
      <c r="D55" s="91">
        <f t="shared" si="0"/>
        <v>1</v>
      </c>
      <c r="E55" s="92"/>
      <c r="F55" s="157"/>
      <c r="G55" s="151"/>
      <c r="H55" s="92"/>
      <c r="I55" s="92">
        <v>50</v>
      </c>
      <c r="J55" s="92"/>
      <c r="K55" s="92"/>
      <c r="L55" s="94"/>
      <c r="M55" s="164"/>
      <c r="N55" s="95">
        <f t="shared" si="3"/>
        <v>50</v>
      </c>
      <c r="O55" s="96">
        <f t="shared" si="1"/>
        <v>50</v>
      </c>
      <c r="Q55" s="14"/>
      <c r="R55" s="14"/>
      <c r="S55" s="133"/>
      <c r="T55" s="117"/>
      <c r="U55" s="101"/>
      <c r="V55" s="79"/>
    </row>
    <row r="56" spans="1:25" s="76" customFormat="1" ht="18.75" customHeight="1" thickBot="1">
      <c r="A56" s="88"/>
      <c r="B56" s="153" t="s">
        <v>284</v>
      </c>
      <c r="C56" s="90"/>
      <c r="D56" s="91">
        <f t="shared" si="0"/>
        <v>1</v>
      </c>
      <c r="E56" s="127"/>
      <c r="F56" s="170"/>
      <c r="G56" s="158"/>
      <c r="H56" s="103"/>
      <c r="I56" s="103">
        <v>50</v>
      </c>
      <c r="J56" s="103"/>
      <c r="K56" s="103"/>
      <c r="L56" s="159"/>
      <c r="M56" s="164"/>
      <c r="N56" s="95">
        <f t="shared" si="3"/>
        <v>50</v>
      </c>
      <c r="O56" s="96">
        <f t="shared" si="1"/>
        <v>50</v>
      </c>
      <c r="P56" s="97"/>
      <c r="Q56" s="14"/>
      <c r="R56" s="14"/>
      <c r="S56" s="133"/>
      <c r="T56" s="79"/>
      <c r="U56" s="101"/>
      <c r="V56" s="79"/>
    </row>
    <row r="57" spans="1:25" s="76" customFormat="1" ht="18.75" customHeight="1" thickBot="1">
      <c r="A57" s="88"/>
      <c r="B57" s="153" t="s">
        <v>159</v>
      </c>
      <c r="C57" s="90" t="s">
        <v>19</v>
      </c>
      <c r="D57" s="91">
        <f t="shared" si="0"/>
        <v>1</v>
      </c>
      <c r="E57" s="107"/>
      <c r="F57" s="154">
        <v>47</v>
      </c>
      <c r="G57" s="160"/>
      <c r="H57" s="107"/>
      <c r="I57" s="107"/>
      <c r="J57" s="107"/>
      <c r="K57" s="107"/>
      <c r="L57" s="109"/>
      <c r="M57" s="164"/>
      <c r="N57" s="95">
        <f t="shared" si="3"/>
        <v>47</v>
      </c>
      <c r="O57" s="96">
        <f t="shared" si="1"/>
        <v>47</v>
      </c>
      <c r="P57" s="97"/>
      <c r="Q57" s="14"/>
      <c r="R57" s="14"/>
      <c r="S57" s="133"/>
      <c r="T57" s="79"/>
      <c r="U57" s="101"/>
      <c r="V57" s="79"/>
    </row>
    <row r="58" spans="1:25" s="76" customFormat="1" ht="18.75" customHeight="1" thickBot="1">
      <c r="A58" s="88"/>
      <c r="B58" s="153" t="s">
        <v>285</v>
      </c>
      <c r="C58" s="94"/>
      <c r="D58" s="91">
        <f t="shared" si="0"/>
        <v>2</v>
      </c>
      <c r="E58" s="107">
        <v>20</v>
      </c>
      <c r="F58" s="154">
        <v>27</v>
      </c>
      <c r="G58" s="160"/>
      <c r="H58" s="107"/>
      <c r="I58" s="107"/>
      <c r="J58" s="107"/>
      <c r="K58" s="107"/>
      <c r="L58" s="109"/>
      <c r="M58" s="164"/>
      <c r="N58" s="95">
        <f t="shared" si="3"/>
        <v>47</v>
      </c>
      <c r="O58" s="96">
        <f t="shared" si="1"/>
        <v>23.5</v>
      </c>
      <c r="P58" s="97"/>
      <c r="Q58" s="14"/>
      <c r="R58" s="14"/>
      <c r="S58" s="133"/>
      <c r="T58" s="79"/>
      <c r="U58" s="101"/>
      <c r="V58" s="79"/>
    </row>
    <row r="59" spans="1:25" s="76" customFormat="1" ht="18.75" customHeight="1" thickBot="1">
      <c r="A59" s="88"/>
      <c r="B59" s="156" t="s">
        <v>167</v>
      </c>
      <c r="C59" s="94" t="s">
        <v>168</v>
      </c>
      <c r="D59" s="91">
        <f t="shared" si="0"/>
        <v>1</v>
      </c>
      <c r="E59" s="92">
        <v>47</v>
      </c>
      <c r="F59" s="157"/>
      <c r="G59" s="151"/>
      <c r="H59" s="92"/>
      <c r="I59" s="92"/>
      <c r="J59" s="92"/>
      <c r="K59" s="92"/>
      <c r="L59" s="94"/>
      <c r="M59" s="164"/>
      <c r="N59" s="95">
        <f t="shared" si="3"/>
        <v>47</v>
      </c>
      <c r="O59" s="96">
        <f t="shared" si="1"/>
        <v>47</v>
      </c>
      <c r="P59" s="97"/>
      <c r="Q59" s="14"/>
      <c r="R59" s="14"/>
      <c r="S59" s="133"/>
      <c r="T59" s="79"/>
      <c r="U59" s="101"/>
      <c r="V59" s="79"/>
    </row>
    <row r="60" spans="1:25" s="76" customFormat="1" ht="18.75" customHeight="1" thickBot="1">
      <c r="A60" s="88"/>
      <c r="B60" s="169" t="s">
        <v>233</v>
      </c>
      <c r="C60" s="90" t="s">
        <v>168</v>
      </c>
      <c r="D60" s="91">
        <f t="shared" si="0"/>
        <v>1</v>
      </c>
      <c r="E60" s="92">
        <v>47</v>
      </c>
      <c r="F60" s="157"/>
      <c r="G60" s="151"/>
      <c r="H60" s="92"/>
      <c r="I60" s="92"/>
      <c r="J60" s="92"/>
      <c r="K60" s="92"/>
      <c r="L60" s="94"/>
      <c r="M60" s="164"/>
      <c r="N60" s="95">
        <f t="shared" si="3"/>
        <v>47</v>
      </c>
      <c r="O60" s="96">
        <f t="shared" si="1"/>
        <v>47</v>
      </c>
      <c r="P60" s="97"/>
      <c r="Q60" s="14"/>
      <c r="R60" s="14"/>
      <c r="S60" s="133"/>
      <c r="T60" s="79"/>
      <c r="U60" s="101"/>
      <c r="V60" s="79"/>
    </row>
    <row r="61" spans="1:25" s="76" customFormat="1" ht="18.75" customHeight="1" thickBot="1">
      <c r="A61" s="88"/>
      <c r="B61" s="153" t="s">
        <v>286</v>
      </c>
      <c r="C61" s="94" t="s">
        <v>88</v>
      </c>
      <c r="D61" s="91">
        <f t="shared" si="0"/>
        <v>1</v>
      </c>
      <c r="E61" s="114"/>
      <c r="F61" s="154"/>
      <c r="G61" s="167">
        <v>47</v>
      </c>
      <c r="H61" s="114"/>
      <c r="I61" s="114"/>
      <c r="J61" s="114"/>
      <c r="K61" s="114"/>
      <c r="L61" s="168"/>
      <c r="M61" s="164"/>
      <c r="N61" s="95">
        <f t="shared" si="3"/>
        <v>47</v>
      </c>
      <c r="O61" s="96">
        <f t="shared" si="1"/>
        <v>47</v>
      </c>
      <c r="P61" s="97"/>
      <c r="Q61" s="14"/>
      <c r="R61" s="14"/>
      <c r="S61" s="133"/>
      <c r="T61" s="79"/>
      <c r="U61" s="101"/>
      <c r="V61" s="79"/>
    </row>
    <row r="62" spans="1:25" s="76" customFormat="1" ht="18.75" customHeight="1" thickBot="1">
      <c r="A62" s="88"/>
      <c r="B62" s="153" t="s">
        <v>238</v>
      </c>
      <c r="C62" s="94"/>
      <c r="D62" s="91">
        <f t="shared" si="0"/>
        <v>2</v>
      </c>
      <c r="E62" s="127">
        <v>20</v>
      </c>
      <c r="F62" s="157"/>
      <c r="G62" s="160">
        <v>27</v>
      </c>
      <c r="H62" s="107"/>
      <c r="I62" s="107"/>
      <c r="J62" s="107"/>
      <c r="K62" s="107"/>
      <c r="L62" s="109"/>
      <c r="M62" s="164"/>
      <c r="N62" s="95">
        <f t="shared" si="3"/>
        <v>47</v>
      </c>
      <c r="O62" s="96">
        <f t="shared" si="1"/>
        <v>23.5</v>
      </c>
      <c r="P62" s="97"/>
      <c r="Q62" s="14"/>
      <c r="R62" s="14"/>
      <c r="S62" s="133"/>
      <c r="T62" s="79"/>
      <c r="U62" s="101"/>
      <c r="V62" s="79"/>
    </row>
    <row r="63" spans="1:25" s="76" customFormat="1" ht="18.75" customHeight="1" thickBot="1">
      <c r="A63" s="88"/>
      <c r="B63" s="153" t="s">
        <v>287</v>
      </c>
      <c r="C63" s="90"/>
      <c r="D63" s="91">
        <f t="shared" si="0"/>
        <v>2</v>
      </c>
      <c r="E63" s="92">
        <v>20</v>
      </c>
      <c r="F63" s="154">
        <v>26</v>
      </c>
      <c r="G63" s="151"/>
      <c r="H63" s="92"/>
      <c r="I63" s="92"/>
      <c r="J63" s="92"/>
      <c r="K63" s="92"/>
      <c r="L63" s="94"/>
      <c r="M63" s="164"/>
      <c r="N63" s="95">
        <f t="shared" si="3"/>
        <v>46</v>
      </c>
      <c r="O63" s="96">
        <f t="shared" si="1"/>
        <v>23</v>
      </c>
      <c r="P63" s="97"/>
      <c r="Q63" s="14"/>
      <c r="R63" s="14"/>
      <c r="S63" s="133"/>
      <c r="T63" s="79"/>
      <c r="U63" s="101"/>
      <c r="V63" s="79"/>
    </row>
    <row r="64" spans="1:25" s="76" customFormat="1" ht="18.75" customHeight="1" thickBot="1">
      <c r="A64" s="88"/>
      <c r="B64" s="153" t="s">
        <v>288</v>
      </c>
      <c r="C64" s="90"/>
      <c r="D64" s="91">
        <f t="shared" si="0"/>
        <v>2</v>
      </c>
      <c r="E64" s="114">
        <v>26</v>
      </c>
      <c r="F64" s="154">
        <v>20</v>
      </c>
      <c r="G64" s="167"/>
      <c r="H64" s="114"/>
      <c r="I64" s="114"/>
      <c r="J64" s="114"/>
      <c r="K64" s="114"/>
      <c r="L64" s="168"/>
      <c r="M64" s="164"/>
      <c r="N64" s="95">
        <f t="shared" si="3"/>
        <v>46</v>
      </c>
      <c r="O64" s="96">
        <f t="shared" si="1"/>
        <v>23</v>
      </c>
      <c r="P64" s="97"/>
      <c r="Q64" s="14"/>
      <c r="R64" s="14"/>
      <c r="S64" s="133"/>
      <c r="T64" s="79"/>
      <c r="U64" s="101"/>
      <c r="V64" s="79"/>
    </row>
    <row r="65" spans="1:22" s="76" customFormat="1" ht="18.75" customHeight="1" thickBot="1">
      <c r="A65" s="88"/>
      <c r="B65" s="153" t="s">
        <v>289</v>
      </c>
      <c r="C65" s="90"/>
      <c r="D65" s="91">
        <f t="shared" si="0"/>
        <v>2</v>
      </c>
      <c r="E65" s="107">
        <v>20</v>
      </c>
      <c r="F65" s="154">
        <v>25</v>
      </c>
      <c r="G65" s="160"/>
      <c r="H65" s="107"/>
      <c r="I65" s="107"/>
      <c r="J65" s="107"/>
      <c r="K65" s="107"/>
      <c r="L65" s="109"/>
      <c r="M65" s="164"/>
      <c r="N65" s="95">
        <f t="shared" si="3"/>
        <v>45</v>
      </c>
      <c r="O65" s="96">
        <f t="shared" si="1"/>
        <v>22.5</v>
      </c>
      <c r="P65" s="97"/>
      <c r="Q65" s="14"/>
      <c r="R65" s="14"/>
      <c r="S65" s="133"/>
      <c r="T65" s="79"/>
      <c r="U65" s="101"/>
      <c r="V65" s="79"/>
    </row>
    <row r="66" spans="1:22" s="76" customFormat="1" ht="18.75" customHeight="1" thickBot="1">
      <c r="A66" s="88"/>
      <c r="B66" s="153" t="s">
        <v>290</v>
      </c>
      <c r="C66" s="94"/>
      <c r="D66" s="91">
        <f t="shared" si="0"/>
        <v>2</v>
      </c>
      <c r="E66" s="92">
        <v>25</v>
      </c>
      <c r="F66" s="154">
        <v>20</v>
      </c>
      <c r="G66" s="151"/>
      <c r="H66" s="92"/>
      <c r="I66" s="92"/>
      <c r="J66" s="92"/>
      <c r="K66" s="92"/>
      <c r="L66" s="94"/>
      <c r="M66" s="164"/>
      <c r="N66" s="95">
        <f t="shared" si="3"/>
        <v>45</v>
      </c>
      <c r="O66" s="96">
        <f t="shared" si="1"/>
        <v>22.5</v>
      </c>
      <c r="P66" s="97"/>
      <c r="Q66" s="14"/>
      <c r="R66" s="14"/>
      <c r="S66" s="133"/>
      <c r="T66" s="79"/>
      <c r="U66" s="101"/>
      <c r="V66" s="79"/>
    </row>
    <row r="67" spans="1:22" s="76" customFormat="1" ht="18.75" customHeight="1" thickBot="1">
      <c r="A67" s="88"/>
      <c r="B67" s="169" t="s">
        <v>42</v>
      </c>
      <c r="C67" s="90" t="s">
        <v>16</v>
      </c>
      <c r="D67" s="91">
        <f t="shared" si="0"/>
        <v>1</v>
      </c>
      <c r="E67" s="92">
        <v>45</v>
      </c>
      <c r="F67" s="157"/>
      <c r="G67" s="151"/>
      <c r="H67" s="92"/>
      <c r="I67" s="92"/>
      <c r="J67" s="92"/>
      <c r="K67" s="92"/>
      <c r="L67" s="94"/>
      <c r="M67" s="164"/>
      <c r="N67" s="95">
        <f t="shared" si="3"/>
        <v>45</v>
      </c>
      <c r="O67" s="96">
        <f t="shared" si="1"/>
        <v>45</v>
      </c>
      <c r="P67" s="97"/>
      <c r="Q67" s="14"/>
      <c r="R67" s="14"/>
      <c r="S67" s="133"/>
      <c r="T67" s="79"/>
      <c r="U67" s="101"/>
      <c r="V67" s="79"/>
    </row>
    <row r="68" spans="1:22" s="76" customFormat="1" ht="18.75" customHeight="1" thickBot="1">
      <c r="A68" s="88"/>
      <c r="B68" s="153" t="s">
        <v>291</v>
      </c>
      <c r="C68" s="90"/>
      <c r="D68" s="91">
        <f t="shared" si="0"/>
        <v>1</v>
      </c>
      <c r="E68" s="127"/>
      <c r="F68" s="157"/>
      <c r="G68" s="167"/>
      <c r="H68" s="114"/>
      <c r="I68" s="114">
        <v>45</v>
      </c>
      <c r="J68" s="114"/>
      <c r="K68" s="114"/>
      <c r="L68" s="168"/>
      <c r="M68" s="164"/>
      <c r="N68" s="95">
        <f t="shared" si="3"/>
        <v>45</v>
      </c>
      <c r="O68" s="96">
        <f t="shared" si="1"/>
        <v>45</v>
      </c>
      <c r="P68" s="97"/>
      <c r="Q68" s="14"/>
      <c r="R68" s="14"/>
      <c r="S68" s="133"/>
      <c r="T68" s="79"/>
      <c r="U68" s="101"/>
      <c r="V68" s="79"/>
    </row>
    <row r="69" spans="1:22" s="76" customFormat="1" ht="18.75" customHeight="1" thickBot="1">
      <c r="A69" s="88"/>
      <c r="B69" s="153" t="s">
        <v>292</v>
      </c>
      <c r="C69" s="90"/>
      <c r="D69" s="91">
        <f t="shared" ref="D69:D132" si="4">COUNT(E69:L69)</f>
        <v>1</v>
      </c>
      <c r="E69" s="107"/>
      <c r="F69" s="157"/>
      <c r="G69" s="158"/>
      <c r="H69" s="103"/>
      <c r="I69" s="103">
        <v>45</v>
      </c>
      <c r="J69" s="103"/>
      <c r="K69" s="103"/>
      <c r="L69" s="159"/>
      <c r="M69" s="164"/>
      <c r="N69" s="95">
        <f t="shared" si="3"/>
        <v>45</v>
      </c>
      <c r="O69" s="96">
        <f t="shared" ref="O69:O132" si="5">SUM(E69:L69)/D69</f>
        <v>45</v>
      </c>
      <c r="P69" s="97"/>
      <c r="Q69" s="14"/>
      <c r="R69" s="14"/>
      <c r="S69" s="133"/>
      <c r="T69" s="79"/>
      <c r="U69" s="101"/>
      <c r="V69" s="79"/>
    </row>
    <row r="70" spans="1:22" s="76" customFormat="1" ht="18.75" customHeight="1" thickBot="1">
      <c r="A70" s="88"/>
      <c r="B70" s="156" t="s">
        <v>183</v>
      </c>
      <c r="C70" s="94"/>
      <c r="D70" s="91">
        <f t="shared" si="4"/>
        <v>1</v>
      </c>
      <c r="E70" s="92"/>
      <c r="F70" s="157"/>
      <c r="G70" s="151"/>
      <c r="H70" s="92"/>
      <c r="I70" s="92"/>
      <c r="J70" s="92"/>
      <c r="K70" s="92">
        <v>45</v>
      </c>
      <c r="L70" s="94"/>
      <c r="M70" s="164"/>
      <c r="N70" s="95">
        <f t="shared" si="3"/>
        <v>45</v>
      </c>
      <c r="O70" s="96">
        <f t="shared" si="5"/>
        <v>45</v>
      </c>
      <c r="P70" s="97"/>
      <c r="Q70" s="14"/>
      <c r="R70" s="14"/>
      <c r="S70" s="133"/>
      <c r="T70" s="79"/>
      <c r="U70" s="101"/>
      <c r="V70" s="79"/>
    </row>
    <row r="71" spans="1:22" s="76" customFormat="1" ht="18.75" customHeight="1" thickBot="1">
      <c r="A71" s="88"/>
      <c r="B71" s="156" t="s">
        <v>293</v>
      </c>
      <c r="C71" s="90"/>
      <c r="D71" s="91">
        <f t="shared" si="4"/>
        <v>1</v>
      </c>
      <c r="E71" s="103"/>
      <c r="F71" s="157"/>
      <c r="G71" s="158"/>
      <c r="H71" s="103">
        <v>43</v>
      </c>
      <c r="I71" s="103"/>
      <c r="J71" s="103"/>
      <c r="K71" s="103"/>
      <c r="L71" s="159"/>
      <c r="M71" s="164"/>
      <c r="N71" s="95">
        <f t="shared" si="3"/>
        <v>43</v>
      </c>
      <c r="O71" s="96">
        <f t="shared" si="5"/>
        <v>43</v>
      </c>
      <c r="P71" s="97"/>
      <c r="Q71" s="14"/>
      <c r="R71" s="14"/>
      <c r="S71" s="133"/>
      <c r="T71" s="79"/>
      <c r="U71" s="101"/>
      <c r="V71" s="79"/>
    </row>
    <row r="72" spans="1:22" s="76" customFormat="1" ht="18.75" customHeight="1" thickBot="1">
      <c r="A72" s="88"/>
      <c r="B72" s="156" t="s">
        <v>294</v>
      </c>
      <c r="C72" s="94"/>
      <c r="D72" s="91">
        <f t="shared" si="4"/>
        <v>1</v>
      </c>
      <c r="E72" s="92"/>
      <c r="F72" s="157"/>
      <c r="G72" s="151"/>
      <c r="H72" s="92">
        <v>43</v>
      </c>
      <c r="I72" s="92"/>
      <c r="J72" s="92"/>
      <c r="K72" s="92"/>
      <c r="L72" s="94"/>
      <c r="M72" s="164"/>
      <c r="N72" s="95">
        <f t="shared" si="3"/>
        <v>43</v>
      </c>
      <c r="O72" s="96">
        <f t="shared" si="5"/>
        <v>43</v>
      </c>
      <c r="P72" s="97"/>
      <c r="Q72" s="14"/>
      <c r="R72" s="14"/>
      <c r="S72" s="133"/>
      <c r="T72" s="79"/>
      <c r="U72" s="101"/>
      <c r="V72" s="79"/>
    </row>
    <row r="73" spans="1:22" s="76" customFormat="1" ht="18.75" customHeight="1" thickBot="1">
      <c r="A73" s="88"/>
      <c r="B73" s="153" t="s">
        <v>295</v>
      </c>
      <c r="C73" s="94"/>
      <c r="D73" s="91">
        <f t="shared" si="4"/>
        <v>1</v>
      </c>
      <c r="E73" s="107"/>
      <c r="F73" s="157"/>
      <c r="G73" s="160"/>
      <c r="H73" s="107"/>
      <c r="I73" s="107"/>
      <c r="J73" s="107"/>
      <c r="K73" s="107"/>
      <c r="L73" s="109">
        <v>43</v>
      </c>
      <c r="M73" s="164"/>
      <c r="N73" s="95">
        <f t="shared" si="3"/>
        <v>43</v>
      </c>
      <c r="O73" s="96">
        <f t="shared" si="5"/>
        <v>43</v>
      </c>
      <c r="P73" s="97"/>
      <c r="Q73" s="14"/>
      <c r="R73" s="14"/>
      <c r="S73" s="133"/>
      <c r="T73" s="79"/>
      <c r="U73" s="101"/>
      <c r="V73" s="79"/>
    </row>
    <row r="74" spans="1:22" s="76" customFormat="1" ht="18.75" customHeight="1" thickBot="1">
      <c r="A74" s="88"/>
      <c r="B74" s="153" t="s">
        <v>296</v>
      </c>
      <c r="C74" s="90"/>
      <c r="D74" s="91">
        <f t="shared" si="4"/>
        <v>2</v>
      </c>
      <c r="E74" s="129">
        <v>22</v>
      </c>
      <c r="F74" s="154">
        <v>20</v>
      </c>
      <c r="G74" s="171"/>
      <c r="H74" s="131"/>
      <c r="I74" s="129"/>
      <c r="J74" s="131"/>
      <c r="K74" s="131"/>
      <c r="L74" s="132"/>
      <c r="M74" s="164"/>
      <c r="N74" s="95">
        <f t="shared" si="3"/>
        <v>42</v>
      </c>
      <c r="O74" s="96">
        <f t="shared" si="5"/>
        <v>21</v>
      </c>
      <c r="P74" s="97"/>
      <c r="Q74" s="14"/>
      <c r="R74" s="14"/>
      <c r="S74" s="133"/>
      <c r="T74" s="79"/>
      <c r="U74" s="101"/>
      <c r="V74" s="79"/>
    </row>
    <row r="75" spans="1:22" s="76" customFormat="1" ht="18.75" customHeight="1" thickBot="1">
      <c r="A75" s="88"/>
      <c r="B75" s="156" t="s">
        <v>297</v>
      </c>
      <c r="C75" s="90"/>
      <c r="D75" s="91">
        <f t="shared" si="4"/>
        <v>1</v>
      </c>
      <c r="E75" s="103"/>
      <c r="F75" s="157"/>
      <c r="G75" s="158"/>
      <c r="H75" s="103"/>
      <c r="I75" s="103"/>
      <c r="J75" s="103">
        <v>41</v>
      </c>
      <c r="K75" s="103"/>
      <c r="L75" s="159"/>
      <c r="M75" s="164"/>
      <c r="N75" s="95">
        <f t="shared" si="3"/>
        <v>41</v>
      </c>
      <c r="O75" s="96">
        <f t="shared" si="5"/>
        <v>41</v>
      </c>
      <c r="P75" s="97"/>
      <c r="Q75" s="14"/>
      <c r="R75" s="14"/>
      <c r="S75" s="133"/>
      <c r="T75" s="79"/>
      <c r="U75" s="101"/>
      <c r="V75" s="79"/>
    </row>
    <row r="76" spans="1:22" s="76" customFormat="1" ht="18.75" customHeight="1" thickBot="1">
      <c r="A76" s="88"/>
      <c r="B76" s="156" t="s">
        <v>298</v>
      </c>
      <c r="C76" s="94"/>
      <c r="D76" s="91">
        <f t="shared" si="4"/>
        <v>1</v>
      </c>
      <c r="E76" s="92"/>
      <c r="F76" s="157"/>
      <c r="G76" s="151"/>
      <c r="H76" s="92"/>
      <c r="I76" s="92"/>
      <c r="J76" s="92">
        <v>41</v>
      </c>
      <c r="K76" s="92"/>
      <c r="L76" s="94"/>
      <c r="M76" s="164"/>
      <c r="N76" s="95">
        <f t="shared" si="3"/>
        <v>41</v>
      </c>
      <c r="O76" s="96">
        <f t="shared" si="5"/>
        <v>41</v>
      </c>
      <c r="P76" s="97"/>
      <c r="Q76" s="14"/>
      <c r="R76" s="14"/>
      <c r="S76" s="133"/>
      <c r="T76" s="79"/>
      <c r="U76" s="101"/>
      <c r="V76" s="79"/>
    </row>
    <row r="77" spans="1:22" s="76" customFormat="1" ht="18.75" customHeight="1" thickBot="1">
      <c r="A77" s="88"/>
      <c r="B77" s="153" t="s">
        <v>299</v>
      </c>
      <c r="C77" s="90"/>
      <c r="D77" s="91">
        <f t="shared" si="4"/>
        <v>2</v>
      </c>
      <c r="E77" s="103">
        <v>20</v>
      </c>
      <c r="F77" s="154">
        <v>21</v>
      </c>
      <c r="G77" s="158"/>
      <c r="H77" s="103"/>
      <c r="I77" s="103"/>
      <c r="J77" s="103"/>
      <c r="K77" s="103"/>
      <c r="L77" s="159"/>
      <c r="M77" s="164"/>
      <c r="N77" s="95">
        <f t="shared" si="3"/>
        <v>41</v>
      </c>
      <c r="O77" s="96">
        <f t="shared" si="5"/>
        <v>20.5</v>
      </c>
      <c r="P77" s="97"/>
      <c r="Q77" s="14"/>
      <c r="R77" s="14"/>
      <c r="S77" s="133"/>
      <c r="T77" s="79"/>
      <c r="U77" s="101"/>
      <c r="V77" s="79"/>
    </row>
    <row r="78" spans="1:22" s="76" customFormat="1" ht="18.75" customHeight="1" thickBot="1">
      <c r="A78" s="88"/>
      <c r="B78" s="153" t="s">
        <v>300</v>
      </c>
      <c r="C78" s="94"/>
      <c r="D78" s="91">
        <f t="shared" si="4"/>
        <v>2</v>
      </c>
      <c r="E78" s="92">
        <v>21</v>
      </c>
      <c r="F78" s="154">
        <v>20</v>
      </c>
      <c r="G78" s="151"/>
      <c r="H78" s="92"/>
      <c r="I78" s="92"/>
      <c r="J78" s="92"/>
      <c r="K78" s="92"/>
      <c r="L78" s="94"/>
      <c r="M78" s="164"/>
      <c r="N78" s="95">
        <f t="shared" si="3"/>
        <v>41</v>
      </c>
      <c r="O78" s="96">
        <f t="shared" si="5"/>
        <v>20.5</v>
      </c>
      <c r="P78" s="97"/>
      <c r="Q78" s="14"/>
      <c r="R78" s="14"/>
      <c r="S78" s="133"/>
      <c r="T78" s="79"/>
      <c r="U78" s="101"/>
      <c r="V78" s="79"/>
    </row>
    <row r="79" spans="1:22" s="76" customFormat="1" ht="18.75" customHeight="1" thickBot="1">
      <c r="A79" s="88"/>
      <c r="B79" s="153" t="s">
        <v>301</v>
      </c>
      <c r="C79" s="94"/>
      <c r="D79" s="91">
        <f t="shared" si="4"/>
        <v>1</v>
      </c>
      <c r="E79" s="114"/>
      <c r="F79" s="154"/>
      <c r="G79" s="167">
        <v>41</v>
      </c>
      <c r="H79" s="114"/>
      <c r="I79" s="114"/>
      <c r="J79" s="114"/>
      <c r="K79" s="114"/>
      <c r="L79" s="168"/>
      <c r="M79" s="164"/>
      <c r="N79" s="95">
        <f t="shared" si="3"/>
        <v>41</v>
      </c>
      <c r="O79" s="96">
        <f t="shared" si="5"/>
        <v>41</v>
      </c>
      <c r="P79" s="97"/>
      <c r="Q79" s="14"/>
      <c r="R79" s="14"/>
      <c r="S79" s="133"/>
      <c r="T79" s="79"/>
      <c r="U79" s="101"/>
      <c r="V79" s="79"/>
    </row>
    <row r="80" spans="1:22" s="76" customFormat="1" ht="18.75" customHeight="1" thickBot="1">
      <c r="A80" s="88"/>
      <c r="B80" s="169" t="s">
        <v>302</v>
      </c>
      <c r="C80" s="90" t="s">
        <v>19</v>
      </c>
      <c r="D80" s="91">
        <f t="shared" si="4"/>
        <v>1</v>
      </c>
      <c r="E80" s="127"/>
      <c r="F80" s="170"/>
      <c r="G80" s="165"/>
      <c r="H80" s="127">
        <v>41</v>
      </c>
      <c r="I80" s="127"/>
      <c r="J80" s="127"/>
      <c r="K80" s="127"/>
      <c r="L80" s="166"/>
      <c r="M80" s="164"/>
      <c r="N80" s="95">
        <f t="shared" ref="N80:N143" si="6">SUM(E80:L80)</f>
        <v>41</v>
      </c>
      <c r="O80" s="96">
        <f t="shared" si="5"/>
        <v>41</v>
      </c>
      <c r="P80" s="97"/>
      <c r="Q80" s="14"/>
      <c r="R80" s="14"/>
      <c r="S80" s="133"/>
      <c r="T80" s="79"/>
      <c r="U80" s="101"/>
      <c r="V80" s="79"/>
    </row>
    <row r="81" spans="1:22" s="76" customFormat="1" ht="18.75" customHeight="1" thickBot="1">
      <c r="A81" s="88"/>
      <c r="B81" s="156" t="s">
        <v>303</v>
      </c>
      <c r="C81" s="90" t="s">
        <v>19</v>
      </c>
      <c r="D81" s="91">
        <f t="shared" si="4"/>
        <v>1</v>
      </c>
      <c r="E81" s="103"/>
      <c r="F81" s="157"/>
      <c r="G81" s="158"/>
      <c r="H81" s="103">
        <v>41</v>
      </c>
      <c r="I81" s="103"/>
      <c r="J81" s="103"/>
      <c r="K81" s="103"/>
      <c r="L81" s="159"/>
      <c r="M81" s="164"/>
      <c r="N81" s="95">
        <f t="shared" si="6"/>
        <v>41</v>
      </c>
      <c r="O81" s="96">
        <f t="shared" si="5"/>
        <v>41</v>
      </c>
      <c r="P81" s="97"/>
      <c r="Q81" s="14"/>
      <c r="R81" s="14"/>
      <c r="S81" s="133"/>
      <c r="T81" s="79"/>
      <c r="U81" s="101"/>
      <c r="V81" s="79"/>
    </row>
    <row r="82" spans="1:22" s="76" customFormat="1" ht="18.75" customHeight="1" thickBot="1">
      <c r="A82" s="88"/>
      <c r="B82" s="156" t="s">
        <v>111</v>
      </c>
      <c r="C82" s="90"/>
      <c r="D82" s="91">
        <f t="shared" si="4"/>
        <v>1</v>
      </c>
      <c r="E82" s="103"/>
      <c r="F82" s="157"/>
      <c r="G82" s="158"/>
      <c r="H82" s="103">
        <v>41</v>
      </c>
      <c r="I82" s="103"/>
      <c r="J82" s="103"/>
      <c r="K82" s="103"/>
      <c r="L82" s="159"/>
      <c r="M82" s="164"/>
      <c r="N82" s="95">
        <f t="shared" si="6"/>
        <v>41</v>
      </c>
      <c r="O82" s="96">
        <f t="shared" si="5"/>
        <v>41</v>
      </c>
      <c r="P82" s="97"/>
      <c r="Q82" s="14"/>
      <c r="R82" s="14"/>
      <c r="S82" s="133"/>
      <c r="T82" s="79"/>
      <c r="U82" s="101"/>
      <c r="V82" s="79"/>
    </row>
    <row r="83" spans="1:22" s="76" customFormat="1" ht="18.75" customHeight="1" thickBot="1">
      <c r="A83" s="88"/>
      <c r="B83" s="156" t="s">
        <v>304</v>
      </c>
      <c r="C83" s="94"/>
      <c r="D83" s="91">
        <f t="shared" si="4"/>
        <v>1</v>
      </c>
      <c r="E83" s="92"/>
      <c r="F83" s="157"/>
      <c r="G83" s="151"/>
      <c r="H83" s="92">
        <v>41</v>
      </c>
      <c r="I83" s="92"/>
      <c r="J83" s="92"/>
      <c r="K83" s="92"/>
      <c r="L83" s="94"/>
      <c r="M83" s="164"/>
      <c r="N83" s="95">
        <f t="shared" si="6"/>
        <v>41</v>
      </c>
      <c r="O83" s="96">
        <f t="shared" si="5"/>
        <v>41</v>
      </c>
      <c r="P83" s="97"/>
      <c r="Q83" s="14"/>
      <c r="R83" s="14"/>
      <c r="S83" s="133"/>
      <c r="T83" s="79"/>
      <c r="U83" s="101"/>
      <c r="V83" s="79"/>
    </row>
    <row r="84" spans="1:22" s="76" customFormat="1" ht="18.75" customHeight="1" thickBot="1">
      <c r="A84" s="88"/>
      <c r="B84" s="153" t="s">
        <v>305</v>
      </c>
      <c r="C84" s="90"/>
      <c r="D84" s="91">
        <f t="shared" si="4"/>
        <v>1</v>
      </c>
      <c r="E84" s="107"/>
      <c r="F84" s="170"/>
      <c r="G84" s="165"/>
      <c r="H84" s="127"/>
      <c r="I84" s="127">
        <v>41</v>
      </c>
      <c r="J84" s="127"/>
      <c r="K84" s="127"/>
      <c r="L84" s="166"/>
      <c r="M84" s="79"/>
      <c r="N84" s="95">
        <f t="shared" si="6"/>
        <v>41</v>
      </c>
      <c r="O84" s="96">
        <f t="shared" si="5"/>
        <v>41</v>
      </c>
      <c r="P84" s="97"/>
      <c r="Q84" s="14"/>
      <c r="R84" s="14"/>
      <c r="S84" s="133"/>
      <c r="T84" s="79"/>
      <c r="U84" s="101"/>
      <c r="V84" s="79"/>
    </row>
    <row r="85" spans="1:22" s="76" customFormat="1" ht="18.75" customHeight="1" thickBot="1">
      <c r="A85" s="88"/>
      <c r="B85" s="153" t="s">
        <v>306</v>
      </c>
      <c r="C85" s="90"/>
      <c r="D85" s="91">
        <f t="shared" si="4"/>
        <v>2</v>
      </c>
      <c r="E85" s="92">
        <v>20</v>
      </c>
      <c r="F85" s="154">
        <v>20</v>
      </c>
      <c r="G85" s="151"/>
      <c r="H85" s="92"/>
      <c r="I85" s="92"/>
      <c r="J85" s="92"/>
      <c r="K85" s="92"/>
      <c r="L85" s="94"/>
      <c r="M85" s="79"/>
      <c r="N85" s="95">
        <f t="shared" si="6"/>
        <v>40</v>
      </c>
      <c r="O85" s="96">
        <f t="shared" si="5"/>
        <v>20</v>
      </c>
      <c r="P85" s="97"/>
      <c r="Q85" s="14"/>
      <c r="R85" s="14"/>
      <c r="S85" s="133"/>
      <c r="T85" s="79"/>
      <c r="U85" s="101"/>
      <c r="V85" s="79"/>
    </row>
    <row r="86" spans="1:22" s="76" customFormat="1" ht="18.75" customHeight="1" thickBot="1">
      <c r="A86" s="88"/>
      <c r="B86" s="153" t="s">
        <v>307</v>
      </c>
      <c r="C86" s="90"/>
      <c r="D86" s="91">
        <f t="shared" si="4"/>
        <v>2</v>
      </c>
      <c r="E86" s="92">
        <v>20</v>
      </c>
      <c r="F86" s="154">
        <v>20</v>
      </c>
      <c r="G86" s="151"/>
      <c r="H86" s="92"/>
      <c r="I86" s="92"/>
      <c r="J86" s="92"/>
      <c r="K86" s="92"/>
      <c r="L86" s="94"/>
      <c r="M86" s="79"/>
      <c r="N86" s="95">
        <f t="shared" si="6"/>
        <v>40</v>
      </c>
      <c r="O86" s="96">
        <f t="shared" si="5"/>
        <v>20</v>
      </c>
      <c r="P86" s="97"/>
      <c r="S86" s="133"/>
      <c r="T86" s="117"/>
      <c r="U86" s="133"/>
      <c r="V86" s="79"/>
    </row>
    <row r="87" spans="1:22" s="76" customFormat="1" ht="18.75" customHeight="1" thickBot="1">
      <c r="A87" s="88"/>
      <c r="B87" s="153" t="s">
        <v>308</v>
      </c>
      <c r="C87" s="90"/>
      <c r="D87" s="91">
        <f t="shared" si="4"/>
        <v>2</v>
      </c>
      <c r="E87" s="107">
        <v>20</v>
      </c>
      <c r="F87" s="154">
        <v>20</v>
      </c>
      <c r="G87" s="160"/>
      <c r="H87" s="107"/>
      <c r="I87" s="107"/>
      <c r="J87" s="107"/>
      <c r="K87" s="107"/>
      <c r="L87" s="109"/>
      <c r="M87" s="79"/>
      <c r="N87" s="95">
        <f t="shared" si="6"/>
        <v>40</v>
      </c>
      <c r="O87" s="96">
        <f t="shared" si="5"/>
        <v>20</v>
      </c>
      <c r="P87" s="97"/>
      <c r="S87" s="133"/>
      <c r="T87" s="117"/>
      <c r="U87" s="133"/>
      <c r="V87" s="79"/>
    </row>
    <row r="88" spans="1:22" s="76" customFormat="1" ht="18.75" customHeight="1" thickBot="1">
      <c r="A88" s="91"/>
      <c r="B88" s="153" t="s">
        <v>309</v>
      </c>
      <c r="C88" s="90"/>
      <c r="D88" s="91">
        <f t="shared" si="4"/>
        <v>2</v>
      </c>
      <c r="E88" s="127">
        <v>20</v>
      </c>
      <c r="F88" s="154">
        <v>20</v>
      </c>
      <c r="G88" s="165"/>
      <c r="H88" s="127"/>
      <c r="I88" s="127"/>
      <c r="J88" s="127"/>
      <c r="K88" s="127"/>
      <c r="L88" s="166"/>
      <c r="M88" s="172"/>
      <c r="N88" s="95">
        <f t="shared" si="6"/>
        <v>40</v>
      </c>
      <c r="O88" s="96">
        <f t="shared" si="5"/>
        <v>20</v>
      </c>
      <c r="P88" s="97"/>
      <c r="Q88" s="14"/>
      <c r="R88" s="14"/>
      <c r="S88" s="133"/>
      <c r="T88" s="79"/>
      <c r="U88" s="133"/>
      <c r="V88" s="79"/>
    </row>
    <row r="89" spans="1:22" s="76" customFormat="1" ht="18.75" customHeight="1" thickBot="1">
      <c r="A89" s="88"/>
      <c r="B89" s="153" t="s">
        <v>310</v>
      </c>
      <c r="C89" s="90"/>
      <c r="D89" s="91">
        <f t="shared" si="4"/>
        <v>2</v>
      </c>
      <c r="E89" s="127">
        <v>20</v>
      </c>
      <c r="F89" s="154">
        <v>20</v>
      </c>
      <c r="G89" s="165"/>
      <c r="H89" s="127"/>
      <c r="I89" s="127"/>
      <c r="J89" s="127"/>
      <c r="K89" s="127"/>
      <c r="L89" s="166"/>
      <c r="M89" s="79"/>
      <c r="N89" s="95">
        <f t="shared" si="6"/>
        <v>40</v>
      </c>
      <c r="O89" s="96">
        <f t="shared" si="5"/>
        <v>20</v>
      </c>
      <c r="P89" s="97"/>
      <c r="Q89" s="14"/>
      <c r="R89" s="14"/>
      <c r="S89" s="133"/>
      <c r="T89" s="79"/>
      <c r="U89" s="133"/>
      <c r="V89" s="79"/>
    </row>
    <row r="90" spans="1:22" s="76" customFormat="1" ht="18.75" customHeight="1" thickBot="1">
      <c r="A90" s="88"/>
      <c r="B90" s="173" t="s">
        <v>311</v>
      </c>
      <c r="C90" s="90"/>
      <c r="D90" s="91">
        <f t="shared" si="4"/>
        <v>2</v>
      </c>
      <c r="E90" s="92">
        <v>20</v>
      </c>
      <c r="F90" s="174">
        <v>20</v>
      </c>
      <c r="G90" s="151"/>
      <c r="H90" s="92"/>
      <c r="I90" s="92"/>
      <c r="J90" s="92"/>
      <c r="K90" s="92"/>
      <c r="L90" s="94"/>
      <c r="M90" s="79"/>
      <c r="N90" s="95">
        <f t="shared" si="6"/>
        <v>40</v>
      </c>
      <c r="O90" s="96">
        <f t="shared" si="5"/>
        <v>20</v>
      </c>
      <c r="P90" s="97"/>
      <c r="S90" s="133"/>
      <c r="T90" s="79"/>
      <c r="U90" s="133"/>
      <c r="V90" s="79"/>
    </row>
    <row r="91" spans="1:22" s="76" customFormat="1" ht="18.75" customHeight="1" thickBot="1">
      <c r="A91" s="88"/>
      <c r="B91" s="173" t="s">
        <v>312</v>
      </c>
      <c r="C91" s="90"/>
      <c r="D91" s="91">
        <f t="shared" si="4"/>
        <v>2</v>
      </c>
      <c r="E91" s="92">
        <v>20</v>
      </c>
      <c r="F91" s="174">
        <v>20</v>
      </c>
      <c r="G91" s="151"/>
      <c r="H91" s="92"/>
      <c r="I91" s="92"/>
      <c r="J91" s="92"/>
      <c r="K91" s="92"/>
      <c r="L91" s="94"/>
      <c r="M91" s="79"/>
      <c r="N91" s="95">
        <f t="shared" si="6"/>
        <v>40</v>
      </c>
      <c r="O91" s="96">
        <f t="shared" si="5"/>
        <v>20</v>
      </c>
      <c r="P91" s="97"/>
      <c r="S91" s="133"/>
      <c r="T91" s="79"/>
      <c r="U91" s="133"/>
      <c r="V91" s="79"/>
    </row>
    <row r="92" spans="1:22" s="76" customFormat="1" ht="18.75" customHeight="1" thickBot="1">
      <c r="A92" s="88"/>
      <c r="B92" s="175" t="s">
        <v>313</v>
      </c>
      <c r="C92" s="106"/>
      <c r="D92" s="155">
        <f t="shared" si="4"/>
        <v>2</v>
      </c>
      <c r="E92" s="176">
        <v>20</v>
      </c>
      <c r="F92" s="177">
        <v>20</v>
      </c>
      <c r="G92" s="165"/>
      <c r="H92" s="127"/>
      <c r="I92" s="127"/>
      <c r="J92" s="127"/>
      <c r="K92" s="127"/>
      <c r="L92" s="166"/>
      <c r="M92" s="79"/>
      <c r="N92" s="95">
        <f t="shared" si="6"/>
        <v>40</v>
      </c>
      <c r="O92" s="96">
        <f t="shared" si="5"/>
        <v>20</v>
      </c>
      <c r="P92" s="97"/>
      <c r="S92" s="133"/>
      <c r="T92" s="79"/>
      <c r="U92" s="133"/>
      <c r="V92" s="79"/>
    </row>
    <row r="93" spans="1:22" s="76" customFormat="1" ht="18.75" customHeight="1" thickBot="1">
      <c r="A93" s="88"/>
      <c r="B93" s="178" t="s">
        <v>314</v>
      </c>
      <c r="C93" s="94"/>
      <c r="D93" s="91">
        <f t="shared" si="4"/>
        <v>2</v>
      </c>
      <c r="E93" s="92">
        <v>20</v>
      </c>
      <c r="F93" s="179">
        <v>20</v>
      </c>
      <c r="G93" s="151"/>
      <c r="H93" s="92"/>
      <c r="I93" s="92"/>
      <c r="J93" s="92"/>
      <c r="K93" s="92"/>
      <c r="L93" s="94"/>
      <c r="M93" s="79"/>
      <c r="N93" s="95">
        <f t="shared" si="6"/>
        <v>40</v>
      </c>
      <c r="O93" s="96">
        <f t="shared" si="5"/>
        <v>20</v>
      </c>
      <c r="P93" s="97"/>
      <c r="S93" s="133"/>
      <c r="T93" s="79"/>
      <c r="U93" s="133"/>
      <c r="V93" s="79"/>
    </row>
    <row r="94" spans="1:22" s="76" customFormat="1" ht="18.75" customHeight="1" thickBot="1">
      <c r="A94" s="91"/>
      <c r="B94" s="24" t="s">
        <v>315</v>
      </c>
      <c r="C94" s="94"/>
      <c r="D94" s="91">
        <f t="shared" si="4"/>
        <v>1</v>
      </c>
      <c r="E94" s="92">
        <v>40</v>
      </c>
      <c r="F94" s="111"/>
      <c r="G94" s="151"/>
      <c r="H94" s="92"/>
      <c r="I94" s="92"/>
      <c r="J94" s="92"/>
      <c r="K94" s="92"/>
      <c r="L94" s="94"/>
      <c r="M94" s="79"/>
      <c r="N94" s="95">
        <f t="shared" si="6"/>
        <v>40</v>
      </c>
      <c r="O94" s="96">
        <f t="shared" si="5"/>
        <v>40</v>
      </c>
      <c r="P94" s="97"/>
      <c r="S94" s="133"/>
      <c r="T94" s="79"/>
      <c r="U94" s="133"/>
      <c r="V94" s="79"/>
    </row>
    <row r="95" spans="1:22" s="76" customFormat="1" ht="18.75" customHeight="1" thickBot="1">
      <c r="A95" s="91"/>
      <c r="B95" s="24" t="s">
        <v>316</v>
      </c>
      <c r="C95" s="90"/>
      <c r="D95" s="91">
        <f t="shared" si="4"/>
        <v>1</v>
      </c>
      <c r="E95" s="103">
        <v>40</v>
      </c>
      <c r="F95" s="24"/>
      <c r="G95" s="158"/>
      <c r="H95" s="103"/>
      <c r="I95" s="103"/>
      <c r="J95" s="103"/>
      <c r="K95" s="103"/>
      <c r="L95" s="159"/>
      <c r="M95" s="164"/>
      <c r="N95" s="95">
        <f t="shared" si="6"/>
        <v>40</v>
      </c>
      <c r="O95" s="96">
        <f t="shared" si="5"/>
        <v>40</v>
      </c>
      <c r="P95" s="97"/>
      <c r="Q95" s="14"/>
      <c r="R95" s="14"/>
      <c r="S95" s="133"/>
      <c r="T95" s="79"/>
      <c r="U95" s="133"/>
      <c r="V95" s="79"/>
    </row>
    <row r="96" spans="1:22" s="76" customFormat="1" ht="18.75" customHeight="1" thickBot="1">
      <c r="A96" s="88"/>
      <c r="B96" s="24" t="s">
        <v>75</v>
      </c>
      <c r="C96" s="94" t="s">
        <v>23</v>
      </c>
      <c r="D96" s="91">
        <f t="shared" si="4"/>
        <v>1</v>
      </c>
      <c r="E96" s="92"/>
      <c r="F96" s="111"/>
      <c r="G96" s="151"/>
      <c r="H96" s="92">
        <v>40</v>
      </c>
      <c r="I96" s="92"/>
      <c r="J96" s="92"/>
      <c r="K96" s="92"/>
      <c r="L96" s="94"/>
      <c r="M96" s="164"/>
      <c r="N96" s="95">
        <f t="shared" si="6"/>
        <v>40</v>
      </c>
      <c r="O96" s="96">
        <f t="shared" si="5"/>
        <v>40</v>
      </c>
      <c r="P96" s="97"/>
      <c r="Q96" s="14"/>
      <c r="R96" s="14"/>
      <c r="S96" s="133"/>
      <c r="T96" s="79"/>
      <c r="U96" s="133"/>
      <c r="V96" s="79"/>
    </row>
    <row r="97" spans="1:25" s="76" customFormat="1" ht="18.75" customHeight="1" thickBot="1">
      <c r="A97" s="88"/>
      <c r="B97" s="178" t="s">
        <v>317</v>
      </c>
      <c r="C97" s="90"/>
      <c r="D97" s="91">
        <f t="shared" si="4"/>
        <v>1</v>
      </c>
      <c r="E97" s="92"/>
      <c r="F97" s="111"/>
      <c r="G97" s="151"/>
      <c r="H97" s="92"/>
      <c r="I97" s="92">
        <v>40</v>
      </c>
      <c r="J97" s="92"/>
      <c r="K97" s="92"/>
      <c r="L97" s="94"/>
      <c r="M97" s="164"/>
      <c r="N97" s="95">
        <f t="shared" si="6"/>
        <v>40</v>
      </c>
      <c r="O97" s="96">
        <f t="shared" si="5"/>
        <v>40</v>
      </c>
      <c r="P97" s="97"/>
      <c r="Q97" s="14"/>
      <c r="R97" s="14"/>
      <c r="S97" s="101"/>
      <c r="T97" s="14"/>
      <c r="U97" s="79"/>
      <c r="V97" s="79"/>
    </row>
    <row r="98" spans="1:25" s="76" customFormat="1" ht="18.75" customHeight="1" thickBot="1">
      <c r="A98" s="88"/>
      <c r="B98" s="24" t="s">
        <v>318</v>
      </c>
      <c r="C98" s="94"/>
      <c r="D98" s="91">
        <f t="shared" si="4"/>
        <v>1</v>
      </c>
      <c r="E98" s="92"/>
      <c r="F98" s="111"/>
      <c r="G98" s="151"/>
      <c r="H98" s="92"/>
      <c r="I98" s="92"/>
      <c r="J98" s="92">
        <v>39</v>
      </c>
      <c r="K98" s="92"/>
      <c r="L98" s="94"/>
      <c r="M98" s="79"/>
      <c r="N98" s="95">
        <f t="shared" si="6"/>
        <v>39</v>
      </c>
      <c r="O98" s="96">
        <f t="shared" si="5"/>
        <v>39</v>
      </c>
      <c r="Q98" s="14"/>
      <c r="R98" s="14"/>
      <c r="S98" s="101"/>
      <c r="T98" s="14"/>
      <c r="U98" s="79"/>
      <c r="V98" s="79"/>
    </row>
    <row r="99" spans="1:25" s="76" customFormat="1" ht="18.75" customHeight="1" thickBot="1">
      <c r="A99" s="88"/>
      <c r="B99" s="24" t="s">
        <v>225</v>
      </c>
      <c r="C99" s="90"/>
      <c r="D99" s="91">
        <f t="shared" si="4"/>
        <v>1</v>
      </c>
      <c r="E99" s="103">
        <v>39</v>
      </c>
      <c r="F99" s="24"/>
      <c r="G99" s="158"/>
      <c r="H99" s="103"/>
      <c r="I99" s="103"/>
      <c r="J99" s="103"/>
      <c r="K99" s="103"/>
      <c r="L99" s="159"/>
      <c r="M99" s="79"/>
      <c r="N99" s="95">
        <f t="shared" si="6"/>
        <v>39</v>
      </c>
      <c r="O99" s="96">
        <f t="shared" si="5"/>
        <v>39</v>
      </c>
      <c r="Q99" s="14"/>
      <c r="R99" s="14"/>
      <c r="S99" s="101"/>
      <c r="T99" s="14"/>
      <c r="U99" s="79"/>
      <c r="V99" s="79"/>
    </row>
    <row r="100" spans="1:25" s="76" customFormat="1" ht="18.75" customHeight="1" thickBot="1">
      <c r="A100" s="88"/>
      <c r="B100" s="178" t="s">
        <v>319</v>
      </c>
      <c r="C100" s="94"/>
      <c r="D100" s="91">
        <f t="shared" si="4"/>
        <v>1</v>
      </c>
      <c r="E100" s="114"/>
      <c r="F100" s="179"/>
      <c r="G100" s="167">
        <v>39</v>
      </c>
      <c r="H100" s="114"/>
      <c r="I100" s="114"/>
      <c r="J100" s="114"/>
      <c r="K100" s="114"/>
      <c r="L100" s="168"/>
      <c r="M100" s="79"/>
      <c r="N100" s="95">
        <f t="shared" si="6"/>
        <v>39</v>
      </c>
      <c r="O100" s="96">
        <f t="shared" si="5"/>
        <v>39</v>
      </c>
      <c r="Q100" s="14"/>
      <c r="R100" s="14"/>
      <c r="S100" s="101"/>
      <c r="T100" s="14"/>
      <c r="U100" s="79"/>
      <c r="V100" s="79"/>
    </row>
    <row r="101" spans="1:25" s="76" customFormat="1" ht="18.75" customHeight="1" thickBot="1">
      <c r="A101" s="91"/>
      <c r="B101" s="178" t="s">
        <v>112</v>
      </c>
      <c r="C101" s="90"/>
      <c r="D101" s="91">
        <f t="shared" si="4"/>
        <v>1</v>
      </c>
      <c r="E101" s="103"/>
      <c r="F101" s="179"/>
      <c r="G101" s="158"/>
      <c r="H101" s="103">
        <v>39</v>
      </c>
      <c r="I101" s="103"/>
      <c r="J101" s="103"/>
      <c r="K101" s="103"/>
      <c r="L101" s="159"/>
      <c r="M101" s="79"/>
      <c r="N101" s="95">
        <f t="shared" si="6"/>
        <v>39</v>
      </c>
      <c r="O101" s="96">
        <f t="shared" si="5"/>
        <v>39</v>
      </c>
      <c r="Q101" s="14"/>
      <c r="R101" s="14"/>
      <c r="S101" s="101"/>
      <c r="T101" s="14"/>
      <c r="U101" s="79"/>
      <c r="V101" s="79"/>
    </row>
    <row r="102" spans="1:25" s="76" customFormat="1" ht="18.75" customHeight="1" thickBot="1">
      <c r="A102" s="88"/>
      <c r="B102" s="178" t="s">
        <v>113</v>
      </c>
      <c r="C102" s="90"/>
      <c r="D102" s="91">
        <f t="shared" si="4"/>
        <v>1</v>
      </c>
      <c r="E102" s="103"/>
      <c r="F102" s="179"/>
      <c r="G102" s="158"/>
      <c r="H102" s="103">
        <v>39</v>
      </c>
      <c r="I102" s="103"/>
      <c r="J102" s="103"/>
      <c r="K102" s="103"/>
      <c r="L102" s="159"/>
      <c r="M102" s="79"/>
      <c r="N102" s="95">
        <f t="shared" si="6"/>
        <v>39</v>
      </c>
      <c r="O102" s="96">
        <f t="shared" si="5"/>
        <v>39</v>
      </c>
      <c r="Q102" s="14"/>
      <c r="R102" s="14"/>
      <c r="S102" s="101"/>
      <c r="T102" s="14"/>
      <c r="U102" s="79"/>
      <c r="V102" s="79"/>
    </row>
    <row r="103" spans="1:25" s="76" customFormat="1" ht="18.75" customHeight="1" thickBot="1">
      <c r="A103" s="88"/>
      <c r="B103" s="178" t="s">
        <v>320</v>
      </c>
      <c r="C103" s="90"/>
      <c r="D103" s="91">
        <f t="shared" si="4"/>
        <v>1</v>
      </c>
      <c r="E103" s="127"/>
      <c r="F103" s="111"/>
      <c r="G103" s="167"/>
      <c r="H103" s="114"/>
      <c r="I103" s="114">
        <v>39</v>
      </c>
      <c r="J103" s="114"/>
      <c r="K103" s="114"/>
      <c r="L103" s="168"/>
      <c r="M103" s="79"/>
      <c r="N103" s="95">
        <f t="shared" si="6"/>
        <v>39</v>
      </c>
      <c r="O103" s="96">
        <f t="shared" si="5"/>
        <v>39</v>
      </c>
      <c r="Q103" s="14"/>
      <c r="R103" s="14"/>
      <c r="S103" s="101"/>
      <c r="T103" s="14"/>
      <c r="U103" s="79"/>
      <c r="V103" s="79"/>
    </row>
    <row r="104" spans="1:25" s="76" customFormat="1" ht="18.75" customHeight="1" thickBot="1">
      <c r="A104" s="91"/>
      <c r="B104" s="178" t="s">
        <v>321</v>
      </c>
      <c r="C104" s="90"/>
      <c r="D104" s="91">
        <f t="shared" si="4"/>
        <v>1</v>
      </c>
      <c r="E104" s="107"/>
      <c r="F104" s="111"/>
      <c r="G104" s="158"/>
      <c r="H104" s="103"/>
      <c r="I104" s="103">
        <v>39</v>
      </c>
      <c r="J104" s="103"/>
      <c r="K104" s="103"/>
      <c r="L104" s="159"/>
      <c r="M104" s="79"/>
      <c r="N104" s="95">
        <f t="shared" si="6"/>
        <v>39</v>
      </c>
      <c r="O104" s="96">
        <f t="shared" si="5"/>
        <v>39</v>
      </c>
      <c r="Q104" s="14"/>
      <c r="R104" s="14"/>
      <c r="S104" s="101"/>
      <c r="T104" s="14"/>
      <c r="U104" s="79"/>
      <c r="V104" s="79"/>
    </row>
    <row r="105" spans="1:25" s="76" customFormat="1" ht="18.75" customHeight="1" thickBot="1">
      <c r="A105" s="88"/>
      <c r="B105" s="24" t="s">
        <v>322</v>
      </c>
      <c r="C105" s="90"/>
      <c r="D105" s="91">
        <f t="shared" si="4"/>
        <v>1</v>
      </c>
      <c r="E105" s="103"/>
      <c r="F105" s="111"/>
      <c r="G105" s="103"/>
      <c r="H105" s="103"/>
      <c r="I105" s="103"/>
      <c r="J105" s="103">
        <v>38</v>
      </c>
      <c r="K105" s="103"/>
      <c r="L105" s="159"/>
      <c r="M105" s="79"/>
      <c r="N105" s="95">
        <f t="shared" si="6"/>
        <v>38</v>
      </c>
      <c r="O105" s="96">
        <f t="shared" si="5"/>
        <v>38</v>
      </c>
      <c r="Q105" s="14"/>
      <c r="R105" s="14"/>
      <c r="S105" s="101"/>
      <c r="T105" s="14"/>
      <c r="U105" s="79"/>
      <c r="V105" s="79"/>
    </row>
    <row r="106" spans="1:25" s="76" customFormat="1" ht="18.75" customHeight="1" thickBot="1">
      <c r="A106" s="88"/>
      <c r="B106" s="24" t="s">
        <v>323</v>
      </c>
      <c r="C106" s="94"/>
      <c r="D106" s="91">
        <f t="shared" si="4"/>
        <v>1</v>
      </c>
      <c r="E106" s="92"/>
      <c r="F106" s="111"/>
      <c r="G106" s="92"/>
      <c r="H106" s="92"/>
      <c r="I106" s="92"/>
      <c r="J106" s="92">
        <v>38</v>
      </c>
      <c r="K106" s="92"/>
      <c r="L106" s="94"/>
      <c r="M106" s="79"/>
      <c r="N106" s="95">
        <f t="shared" si="6"/>
        <v>38</v>
      </c>
      <c r="O106" s="96">
        <f t="shared" si="5"/>
        <v>38</v>
      </c>
      <c r="Q106" s="14"/>
      <c r="R106" s="14"/>
      <c r="S106" s="101"/>
      <c r="T106" s="14"/>
      <c r="U106" s="79"/>
      <c r="V106" s="79"/>
    </row>
    <row r="107" spans="1:25" s="76" customFormat="1" ht="18.75" customHeight="1" thickBot="1">
      <c r="A107" s="88"/>
      <c r="B107" s="178" t="s">
        <v>118</v>
      </c>
      <c r="C107" s="90" t="s">
        <v>22</v>
      </c>
      <c r="D107" s="91">
        <f t="shared" si="4"/>
        <v>1</v>
      </c>
      <c r="E107" s="103"/>
      <c r="F107" s="179">
        <v>38</v>
      </c>
      <c r="G107" s="103"/>
      <c r="H107" s="103"/>
      <c r="I107" s="103"/>
      <c r="J107" s="103"/>
      <c r="K107" s="103"/>
      <c r="L107" s="159"/>
      <c r="M107" s="79"/>
      <c r="N107" s="95">
        <f t="shared" si="6"/>
        <v>38</v>
      </c>
      <c r="O107" s="96">
        <f t="shared" si="5"/>
        <v>38</v>
      </c>
      <c r="Q107" s="14"/>
      <c r="R107" s="14"/>
      <c r="S107" s="101"/>
      <c r="T107" s="14"/>
      <c r="U107" s="79"/>
      <c r="V107" s="79"/>
    </row>
    <row r="108" spans="1:25" s="76" customFormat="1" ht="18.75" customHeight="1" thickBot="1">
      <c r="A108" s="88"/>
      <c r="B108" s="93" t="s">
        <v>213</v>
      </c>
      <c r="C108" s="90"/>
      <c r="D108" s="91">
        <f t="shared" si="4"/>
        <v>1</v>
      </c>
      <c r="E108" s="92">
        <v>38</v>
      </c>
      <c r="F108" s="111"/>
      <c r="G108" s="92"/>
      <c r="H108" s="92"/>
      <c r="I108" s="92"/>
      <c r="J108" s="92"/>
      <c r="K108" s="92"/>
      <c r="L108" s="94"/>
      <c r="M108" s="164"/>
      <c r="N108" s="95">
        <f t="shared" si="6"/>
        <v>38</v>
      </c>
      <c r="O108" s="96">
        <f t="shared" si="5"/>
        <v>38</v>
      </c>
      <c r="P108" s="97"/>
      <c r="S108" s="101"/>
      <c r="T108" s="14"/>
      <c r="U108" s="79"/>
      <c r="V108" s="79"/>
    </row>
    <row r="109" spans="1:25" s="76" customFormat="1" ht="18.75" customHeight="1" thickBot="1">
      <c r="A109" s="88"/>
      <c r="B109" s="180" t="s">
        <v>324</v>
      </c>
      <c r="C109" s="94"/>
      <c r="D109" s="91">
        <f t="shared" si="4"/>
        <v>1</v>
      </c>
      <c r="E109" s="92"/>
      <c r="F109" s="111"/>
      <c r="G109" s="92"/>
      <c r="H109" s="92"/>
      <c r="I109" s="92"/>
      <c r="J109" s="92"/>
      <c r="K109" s="92"/>
      <c r="L109" s="94">
        <v>38</v>
      </c>
      <c r="M109" s="79"/>
      <c r="N109" s="95">
        <f t="shared" si="6"/>
        <v>38</v>
      </c>
      <c r="O109" s="96">
        <f t="shared" si="5"/>
        <v>38</v>
      </c>
      <c r="P109" s="97"/>
      <c r="Q109" s="14"/>
      <c r="R109" s="14"/>
      <c r="S109" s="101"/>
      <c r="T109" s="14"/>
      <c r="U109" s="79"/>
      <c r="V109" s="125"/>
      <c r="W109" s="125"/>
      <c r="X109" s="125"/>
      <c r="Y109" s="101"/>
    </row>
    <row r="110" spans="1:25" s="76" customFormat="1" ht="18.75" customHeight="1" thickBot="1">
      <c r="A110" s="88"/>
      <c r="B110" s="24" t="s">
        <v>182</v>
      </c>
      <c r="C110" s="90"/>
      <c r="D110" s="91">
        <f t="shared" si="4"/>
        <v>1</v>
      </c>
      <c r="E110" s="103"/>
      <c r="F110" s="111"/>
      <c r="G110" s="103"/>
      <c r="H110" s="103"/>
      <c r="I110" s="103"/>
      <c r="J110" s="103"/>
      <c r="K110" s="103">
        <v>37</v>
      </c>
      <c r="L110" s="159"/>
      <c r="M110" s="79"/>
      <c r="N110" s="95">
        <f t="shared" si="6"/>
        <v>37</v>
      </c>
      <c r="O110" s="96">
        <f t="shared" si="5"/>
        <v>37</v>
      </c>
      <c r="P110" s="97"/>
      <c r="Q110" s="14"/>
      <c r="R110" s="14"/>
      <c r="S110" s="101"/>
      <c r="T110" s="14"/>
      <c r="U110" s="79"/>
      <c r="V110" s="125"/>
      <c r="W110" s="125"/>
      <c r="X110" s="125"/>
      <c r="Y110" s="101"/>
    </row>
    <row r="111" spans="1:25" s="76" customFormat="1" ht="18.75" customHeight="1" thickBot="1">
      <c r="A111" s="88"/>
      <c r="B111" s="24" t="s">
        <v>325</v>
      </c>
      <c r="C111" s="94"/>
      <c r="D111" s="91">
        <f t="shared" si="4"/>
        <v>1</v>
      </c>
      <c r="E111" s="92"/>
      <c r="F111" s="111"/>
      <c r="G111" s="92"/>
      <c r="H111" s="92"/>
      <c r="I111" s="92"/>
      <c r="J111" s="92">
        <v>37</v>
      </c>
      <c r="K111" s="92"/>
      <c r="L111" s="94"/>
      <c r="M111" s="164"/>
      <c r="N111" s="95">
        <f t="shared" si="6"/>
        <v>37</v>
      </c>
      <c r="O111" s="96">
        <f t="shared" si="5"/>
        <v>37</v>
      </c>
      <c r="P111" s="97"/>
      <c r="Q111" s="14"/>
      <c r="R111" s="14"/>
      <c r="S111" s="101"/>
      <c r="T111" s="37"/>
    </row>
    <row r="112" spans="1:25" s="76" customFormat="1" ht="18.75" customHeight="1" thickBot="1">
      <c r="A112" s="88"/>
      <c r="B112" s="93" t="s">
        <v>155</v>
      </c>
      <c r="C112" s="90"/>
      <c r="D112" s="91">
        <f t="shared" si="4"/>
        <v>1</v>
      </c>
      <c r="E112" s="92">
        <v>37</v>
      </c>
      <c r="F112" s="111"/>
      <c r="G112" s="92"/>
      <c r="H112" s="92"/>
      <c r="I112" s="92"/>
      <c r="J112" s="92"/>
      <c r="K112" s="92"/>
      <c r="L112" s="94"/>
      <c r="M112" s="164"/>
      <c r="N112" s="95">
        <f t="shared" si="6"/>
        <v>37</v>
      </c>
      <c r="O112" s="96">
        <f t="shared" si="5"/>
        <v>37</v>
      </c>
      <c r="P112" s="97"/>
      <c r="Q112" s="14"/>
      <c r="R112" s="14"/>
      <c r="S112" s="101"/>
      <c r="T112" s="37"/>
      <c r="V112" s="125"/>
      <c r="W112" s="125"/>
      <c r="X112" s="125"/>
      <c r="Y112" s="101"/>
    </row>
    <row r="113" spans="1:25" s="76" customFormat="1" ht="18.75" customHeight="1" thickBot="1">
      <c r="A113" s="88"/>
      <c r="B113" s="24" t="s">
        <v>326</v>
      </c>
      <c r="C113" s="90"/>
      <c r="D113" s="91">
        <f t="shared" si="4"/>
        <v>1</v>
      </c>
      <c r="E113" s="103"/>
      <c r="F113" s="111"/>
      <c r="G113" s="103"/>
      <c r="H113" s="103">
        <v>37</v>
      </c>
      <c r="I113" s="103"/>
      <c r="J113" s="103"/>
      <c r="K113" s="103"/>
      <c r="L113" s="159"/>
      <c r="M113" s="164"/>
      <c r="N113" s="95">
        <f t="shared" si="6"/>
        <v>37</v>
      </c>
      <c r="O113" s="96">
        <f t="shared" si="5"/>
        <v>37</v>
      </c>
      <c r="P113" s="97"/>
      <c r="Q113" s="14"/>
      <c r="R113" s="14"/>
      <c r="S113" s="101"/>
      <c r="T113" s="37"/>
      <c r="V113" s="125"/>
      <c r="W113" s="125"/>
      <c r="X113" s="125"/>
      <c r="Y113" s="101"/>
    </row>
    <row r="114" spans="1:25" s="76" customFormat="1" ht="18.75" customHeight="1" thickBot="1">
      <c r="A114" s="88"/>
      <c r="B114" s="24" t="s">
        <v>327</v>
      </c>
      <c r="C114" s="94"/>
      <c r="D114" s="91">
        <f t="shared" si="4"/>
        <v>1</v>
      </c>
      <c r="E114" s="92"/>
      <c r="F114" s="111"/>
      <c r="G114" s="92"/>
      <c r="H114" s="92">
        <v>37</v>
      </c>
      <c r="I114" s="92"/>
      <c r="J114" s="92"/>
      <c r="K114" s="92"/>
      <c r="L114" s="94"/>
      <c r="M114" s="164"/>
      <c r="N114" s="95">
        <f t="shared" si="6"/>
        <v>37</v>
      </c>
      <c r="O114" s="96">
        <f t="shared" si="5"/>
        <v>37</v>
      </c>
      <c r="P114" s="97"/>
      <c r="Q114" s="14"/>
      <c r="R114" s="14"/>
      <c r="S114" s="101"/>
      <c r="T114" s="37"/>
      <c r="V114" s="125"/>
      <c r="W114" s="125"/>
      <c r="X114" s="125"/>
      <c r="Y114" s="101"/>
    </row>
    <row r="115" spans="1:25" s="76" customFormat="1" ht="18.75" customHeight="1" thickBot="1">
      <c r="A115" s="88"/>
      <c r="B115" s="178" t="s">
        <v>128</v>
      </c>
      <c r="C115" s="90"/>
      <c r="D115" s="91">
        <f t="shared" si="4"/>
        <v>1</v>
      </c>
      <c r="E115" s="103"/>
      <c r="F115" s="179"/>
      <c r="G115" s="103"/>
      <c r="H115" s="103"/>
      <c r="I115" s="103"/>
      <c r="J115" s="103"/>
      <c r="K115" s="103"/>
      <c r="L115" s="159">
        <v>37</v>
      </c>
      <c r="M115" s="164"/>
      <c r="N115" s="95">
        <f t="shared" si="6"/>
        <v>37</v>
      </c>
      <c r="O115" s="96">
        <f t="shared" si="5"/>
        <v>37</v>
      </c>
      <c r="P115" s="97"/>
      <c r="Q115" s="14"/>
      <c r="R115" s="14"/>
      <c r="S115" s="101"/>
      <c r="T115" s="37"/>
      <c r="V115" s="125"/>
      <c r="W115" s="125"/>
      <c r="X115" s="125"/>
      <c r="Y115" s="101"/>
    </row>
    <row r="116" spans="1:25" s="76" customFormat="1" ht="18.75" customHeight="1" thickBot="1">
      <c r="A116" s="88"/>
      <c r="B116" s="24" t="s">
        <v>328</v>
      </c>
      <c r="C116" s="90"/>
      <c r="D116" s="91">
        <f t="shared" si="4"/>
        <v>1</v>
      </c>
      <c r="E116" s="103"/>
      <c r="F116" s="111"/>
      <c r="G116" s="103"/>
      <c r="H116" s="103"/>
      <c r="I116" s="103"/>
      <c r="J116" s="103">
        <v>36</v>
      </c>
      <c r="K116" s="103"/>
      <c r="L116" s="159"/>
      <c r="M116" s="164"/>
      <c r="N116" s="95">
        <f t="shared" si="6"/>
        <v>36</v>
      </c>
      <c r="O116" s="96">
        <f t="shared" si="5"/>
        <v>36</v>
      </c>
      <c r="P116" s="97"/>
      <c r="Q116" s="14"/>
      <c r="R116" s="14"/>
      <c r="S116" s="101"/>
      <c r="T116" s="37"/>
      <c r="V116" s="125"/>
      <c r="W116" s="125"/>
      <c r="X116" s="125"/>
      <c r="Y116" s="101"/>
    </row>
    <row r="117" spans="1:25" s="76" customFormat="1" ht="18.75" customHeight="1" thickBot="1">
      <c r="A117" s="88"/>
      <c r="B117" s="156" t="s">
        <v>329</v>
      </c>
      <c r="C117" s="94"/>
      <c r="D117" s="91">
        <f t="shared" si="4"/>
        <v>1</v>
      </c>
      <c r="E117" s="92"/>
      <c r="F117" s="111"/>
      <c r="G117" s="92"/>
      <c r="H117" s="92"/>
      <c r="I117" s="92"/>
      <c r="J117" s="92">
        <v>36</v>
      </c>
      <c r="K117" s="92"/>
      <c r="L117" s="94"/>
      <c r="M117" s="79"/>
      <c r="N117" s="95">
        <f t="shared" si="6"/>
        <v>36</v>
      </c>
      <c r="O117" s="96">
        <f t="shared" si="5"/>
        <v>36</v>
      </c>
      <c r="P117" s="97"/>
      <c r="Q117" s="14"/>
      <c r="R117" s="14"/>
      <c r="S117" s="101"/>
      <c r="T117" s="37"/>
      <c r="V117" s="125"/>
      <c r="W117" s="125"/>
      <c r="X117" s="125"/>
      <c r="Y117" s="116"/>
    </row>
    <row r="118" spans="1:25" s="76" customFormat="1" ht="18.75" customHeight="1" thickBot="1">
      <c r="A118" s="88"/>
      <c r="B118" s="180" t="s">
        <v>330</v>
      </c>
      <c r="C118" s="94"/>
      <c r="D118" s="91">
        <f t="shared" si="4"/>
        <v>1</v>
      </c>
      <c r="E118" s="107"/>
      <c r="F118" s="179">
        <v>36</v>
      </c>
      <c r="G118" s="107"/>
      <c r="H118" s="107"/>
      <c r="I118" s="107"/>
      <c r="J118" s="107"/>
      <c r="K118" s="107"/>
      <c r="L118" s="109"/>
      <c r="M118" s="79"/>
      <c r="N118" s="95">
        <f t="shared" si="6"/>
        <v>36</v>
      </c>
      <c r="O118" s="96">
        <f t="shared" si="5"/>
        <v>36</v>
      </c>
      <c r="Q118" s="14"/>
      <c r="R118" s="14"/>
      <c r="S118" s="133"/>
      <c r="T118" s="37"/>
    </row>
    <row r="119" spans="1:25" s="76" customFormat="1" ht="18.75" customHeight="1" thickBot="1">
      <c r="A119" s="88"/>
      <c r="B119" s="24" t="s">
        <v>331</v>
      </c>
      <c r="C119" s="90"/>
      <c r="D119" s="91">
        <f t="shared" si="4"/>
        <v>1</v>
      </c>
      <c r="E119" s="92">
        <v>36</v>
      </c>
      <c r="F119" s="111"/>
      <c r="G119" s="92"/>
      <c r="H119" s="92"/>
      <c r="I119" s="92"/>
      <c r="J119" s="92"/>
      <c r="K119" s="92"/>
      <c r="L119" s="94"/>
      <c r="M119" s="79"/>
      <c r="N119" s="95">
        <f t="shared" si="6"/>
        <v>36</v>
      </c>
      <c r="O119" s="96">
        <f t="shared" si="5"/>
        <v>36</v>
      </c>
      <c r="Q119" s="14"/>
      <c r="R119" s="14"/>
      <c r="S119" s="133"/>
      <c r="T119" s="37"/>
    </row>
    <row r="120" spans="1:25" s="76" customFormat="1" ht="18.75" customHeight="1" thickBot="1">
      <c r="A120" s="88"/>
      <c r="B120" s="178" t="s">
        <v>332</v>
      </c>
      <c r="C120" s="90"/>
      <c r="D120" s="91">
        <f t="shared" si="4"/>
        <v>1</v>
      </c>
      <c r="E120" s="103">
        <v>36</v>
      </c>
      <c r="F120" s="111"/>
      <c r="G120" s="103"/>
      <c r="H120" s="103"/>
      <c r="I120" s="103"/>
      <c r="J120" s="103"/>
      <c r="K120" s="103"/>
      <c r="L120" s="159"/>
      <c r="M120" s="79"/>
      <c r="N120" s="95">
        <f t="shared" si="6"/>
        <v>36</v>
      </c>
      <c r="O120" s="96">
        <f t="shared" si="5"/>
        <v>36</v>
      </c>
      <c r="Q120" s="14"/>
      <c r="R120" s="14"/>
      <c r="S120" s="133"/>
      <c r="T120" s="37"/>
    </row>
    <row r="121" spans="1:25" s="76" customFormat="1" ht="18.75" customHeight="1" thickBot="1">
      <c r="A121" s="88"/>
      <c r="B121" s="156" t="s">
        <v>333</v>
      </c>
      <c r="C121" s="90"/>
      <c r="D121" s="91">
        <f t="shared" si="4"/>
        <v>1</v>
      </c>
      <c r="E121" s="103"/>
      <c r="F121" s="111"/>
      <c r="G121" s="103"/>
      <c r="H121" s="103"/>
      <c r="I121" s="103"/>
      <c r="J121" s="103">
        <v>35</v>
      </c>
      <c r="K121" s="103"/>
      <c r="L121" s="159"/>
      <c r="M121" s="79"/>
      <c r="N121" s="95">
        <f t="shared" si="6"/>
        <v>35</v>
      </c>
      <c r="O121" s="96">
        <f t="shared" si="5"/>
        <v>35</v>
      </c>
      <c r="Q121" s="14"/>
      <c r="R121" s="14"/>
      <c r="S121" s="133"/>
      <c r="T121" s="37"/>
    </row>
    <row r="122" spans="1:25" s="76" customFormat="1" ht="18.75" customHeight="1" thickBot="1">
      <c r="A122" s="88"/>
      <c r="B122" s="24" t="s">
        <v>334</v>
      </c>
      <c r="C122" s="94"/>
      <c r="D122" s="91">
        <f t="shared" si="4"/>
        <v>1</v>
      </c>
      <c r="E122" s="92"/>
      <c r="F122" s="111"/>
      <c r="G122" s="92"/>
      <c r="H122" s="92"/>
      <c r="I122" s="92"/>
      <c r="J122" s="92">
        <v>35</v>
      </c>
      <c r="K122" s="92"/>
      <c r="L122" s="94"/>
      <c r="M122" s="164"/>
      <c r="N122" s="95">
        <f t="shared" si="6"/>
        <v>35</v>
      </c>
      <c r="O122" s="96">
        <f t="shared" si="5"/>
        <v>35</v>
      </c>
      <c r="Q122" s="14"/>
      <c r="R122" s="14"/>
      <c r="S122" s="133"/>
      <c r="T122" s="37"/>
    </row>
    <row r="123" spans="1:25" s="76" customFormat="1" ht="18.75" customHeight="1" thickBot="1">
      <c r="A123" s="88"/>
      <c r="B123" s="156" t="s">
        <v>139</v>
      </c>
      <c r="C123" s="94"/>
      <c r="D123" s="91">
        <f t="shared" si="4"/>
        <v>1</v>
      </c>
      <c r="E123" s="92">
        <v>35</v>
      </c>
      <c r="F123" s="111"/>
      <c r="G123" s="92"/>
      <c r="H123" s="92"/>
      <c r="I123" s="92"/>
      <c r="J123" s="92"/>
      <c r="K123" s="92"/>
      <c r="L123" s="94"/>
      <c r="M123" s="79"/>
      <c r="N123" s="95">
        <f t="shared" si="6"/>
        <v>35</v>
      </c>
      <c r="O123" s="96">
        <f t="shared" si="5"/>
        <v>35</v>
      </c>
      <c r="P123" s="97"/>
      <c r="Q123" s="14"/>
      <c r="R123" s="14"/>
      <c r="S123" s="133"/>
      <c r="T123" s="37"/>
    </row>
    <row r="124" spans="1:25" s="76" customFormat="1" ht="18.75" customHeight="1" thickBot="1">
      <c r="A124" s="88"/>
      <c r="B124" s="181" t="s">
        <v>214</v>
      </c>
      <c r="C124" s="94"/>
      <c r="D124" s="91">
        <f t="shared" si="4"/>
        <v>1</v>
      </c>
      <c r="E124" s="92">
        <v>35</v>
      </c>
      <c r="F124" s="111"/>
      <c r="G124" s="92"/>
      <c r="H124" s="92"/>
      <c r="I124" s="92"/>
      <c r="J124" s="92"/>
      <c r="K124" s="92"/>
      <c r="L124" s="94"/>
      <c r="M124" s="79"/>
      <c r="N124" s="95">
        <f t="shared" si="6"/>
        <v>35</v>
      </c>
      <c r="O124" s="96">
        <f t="shared" si="5"/>
        <v>35</v>
      </c>
      <c r="P124" s="97"/>
      <c r="Q124" s="14"/>
      <c r="R124" s="14"/>
      <c r="S124" s="133"/>
      <c r="T124" s="37"/>
    </row>
    <row r="125" spans="1:25" s="76" customFormat="1" ht="18.75" customHeight="1" thickBot="1">
      <c r="A125" s="88"/>
      <c r="B125" s="153" t="s">
        <v>335</v>
      </c>
      <c r="C125" s="90"/>
      <c r="D125" s="91">
        <f t="shared" si="4"/>
        <v>1</v>
      </c>
      <c r="E125" s="107"/>
      <c r="F125" s="179"/>
      <c r="G125" s="107">
        <v>35</v>
      </c>
      <c r="H125" s="107"/>
      <c r="I125" s="107"/>
      <c r="J125" s="107"/>
      <c r="K125" s="107"/>
      <c r="L125" s="109"/>
      <c r="M125" s="79"/>
      <c r="N125" s="95">
        <f t="shared" si="6"/>
        <v>35</v>
      </c>
      <c r="O125" s="96">
        <f t="shared" si="5"/>
        <v>35</v>
      </c>
      <c r="P125" s="97"/>
      <c r="Q125" s="14"/>
      <c r="R125" s="14"/>
      <c r="S125" s="133"/>
      <c r="T125" s="37"/>
      <c r="V125" s="125"/>
      <c r="W125" s="125"/>
      <c r="X125" s="125"/>
      <c r="Y125" s="101"/>
    </row>
    <row r="126" spans="1:25" s="76" customFormat="1" ht="18.75" customHeight="1" thickBot="1">
      <c r="A126" s="88"/>
      <c r="B126" s="180" t="s">
        <v>336</v>
      </c>
      <c r="C126" s="90"/>
      <c r="D126" s="91">
        <f t="shared" si="4"/>
        <v>1</v>
      </c>
      <c r="E126" s="114"/>
      <c r="F126" s="179"/>
      <c r="G126" s="114"/>
      <c r="H126" s="114"/>
      <c r="I126" s="114">
        <v>35</v>
      </c>
      <c r="J126" s="114"/>
      <c r="K126" s="114"/>
      <c r="L126" s="168"/>
      <c r="M126" s="79"/>
      <c r="N126" s="95">
        <f t="shared" si="6"/>
        <v>35</v>
      </c>
      <c r="O126" s="96">
        <f t="shared" si="5"/>
        <v>35</v>
      </c>
      <c r="P126" s="97"/>
      <c r="Q126" s="14"/>
      <c r="R126" s="14"/>
      <c r="S126" s="133"/>
      <c r="T126" s="37"/>
      <c r="V126" s="125"/>
      <c r="W126" s="125"/>
      <c r="X126" s="125"/>
      <c r="Y126" s="101"/>
    </row>
    <row r="127" spans="1:25" s="76" customFormat="1" ht="18.75" customHeight="1" thickBot="1">
      <c r="A127" s="88"/>
      <c r="B127" s="153" t="s">
        <v>337</v>
      </c>
      <c r="C127" s="90"/>
      <c r="D127" s="91">
        <f t="shared" si="4"/>
        <v>1</v>
      </c>
      <c r="E127" s="103"/>
      <c r="F127" s="179"/>
      <c r="G127" s="103"/>
      <c r="H127" s="103"/>
      <c r="I127" s="103">
        <v>35</v>
      </c>
      <c r="J127" s="103"/>
      <c r="K127" s="103"/>
      <c r="L127" s="159"/>
      <c r="M127" s="79"/>
      <c r="N127" s="95">
        <f t="shared" si="6"/>
        <v>35</v>
      </c>
      <c r="O127" s="96">
        <f t="shared" si="5"/>
        <v>35</v>
      </c>
      <c r="P127" s="97"/>
      <c r="Q127" s="14"/>
      <c r="R127" s="14"/>
      <c r="S127" s="133"/>
      <c r="T127" s="37"/>
      <c r="V127" s="125"/>
      <c r="W127" s="125"/>
      <c r="X127" s="125"/>
      <c r="Y127" s="101"/>
    </row>
    <row r="128" spans="1:25" s="76" customFormat="1" ht="18.75" customHeight="1" thickBot="1">
      <c r="A128" s="88"/>
      <c r="B128" s="180" t="s">
        <v>338</v>
      </c>
      <c r="C128" s="90"/>
      <c r="D128" s="91">
        <f t="shared" si="4"/>
        <v>1</v>
      </c>
      <c r="E128" s="107"/>
      <c r="F128" s="179">
        <v>34</v>
      </c>
      <c r="G128" s="107"/>
      <c r="H128" s="107"/>
      <c r="I128" s="107"/>
      <c r="J128" s="107"/>
      <c r="K128" s="107"/>
      <c r="L128" s="109"/>
      <c r="M128" s="79"/>
      <c r="N128" s="95">
        <f t="shared" si="6"/>
        <v>34</v>
      </c>
      <c r="O128" s="96">
        <f t="shared" si="5"/>
        <v>34</v>
      </c>
      <c r="P128" s="97"/>
      <c r="Q128" s="14"/>
      <c r="R128" s="14"/>
      <c r="S128" s="133"/>
      <c r="T128" s="37"/>
    </row>
    <row r="129" spans="1:25" s="76" customFormat="1" ht="18.75" customHeight="1" thickBot="1">
      <c r="A129" s="88"/>
      <c r="B129" s="24" t="s">
        <v>216</v>
      </c>
      <c r="C129" s="94"/>
      <c r="D129" s="91">
        <f t="shared" si="4"/>
        <v>1</v>
      </c>
      <c r="E129" s="107">
        <v>34</v>
      </c>
      <c r="F129" s="111"/>
      <c r="G129" s="107"/>
      <c r="H129" s="107"/>
      <c r="I129" s="107"/>
      <c r="J129" s="107"/>
      <c r="K129" s="107"/>
      <c r="L129" s="109"/>
      <c r="M129" s="79"/>
      <c r="N129" s="95">
        <f t="shared" si="6"/>
        <v>34</v>
      </c>
      <c r="O129" s="96">
        <f t="shared" si="5"/>
        <v>34</v>
      </c>
      <c r="P129" s="97"/>
      <c r="Q129" s="14"/>
      <c r="R129" s="14"/>
      <c r="S129" s="133"/>
      <c r="T129" s="37"/>
    </row>
    <row r="130" spans="1:25" s="76" customFormat="1" ht="18.75" customHeight="1" thickBot="1">
      <c r="A130" s="88"/>
      <c r="B130" s="24" t="s">
        <v>339</v>
      </c>
      <c r="C130" s="90"/>
      <c r="D130" s="91">
        <f t="shared" si="4"/>
        <v>1</v>
      </c>
      <c r="E130" s="92">
        <v>34</v>
      </c>
      <c r="F130" s="111"/>
      <c r="G130" s="92"/>
      <c r="H130" s="92"/>
      <c r="I130" s="92"/>
      <c r="J130" s="92"/>
      <c r="K130" s="92"/>
      <c r="L130" s="94"/>
      <c r="M130" s="79"/>
      <c r="N130" s="95">
        <f t="shared" si="6"/>
        <v>34</v>
      </c>
      <c r="O130" s="96">
        <f t="shared" si="5"/>
        <v>34</v>
      </c>
      <c r="P130" s="97"/>
      <c r="Q130" s="14"/>
      <c r="R130" s="14"/>
      <c r="S130" s="133"/>
      <c r="T130" s="37"/>
      <c r="V130" s="125"/>
      <c r="W130" s="125"/>
      <c r="X130" s="125"/>
      <c r="Y130" s="101"/>
    </row>
    <row r="131" spans="1:25" s="76" customFormat="1" ht="18.75" customHeight="1" thickBot="1">
      <c r="A131" s="88"/>
      <c r="B131" s="178" t="s">
        <v>340</v>
      </c>
      <c r="C131" s="90"/>
      <c r="D131" s="91">
        <f t="shared" si="4"/>
        <v>1</v>
      </c>
      <c r="E131" s="127"/>
      <c r="F131" s="126"/>
      <c r="G131" s="127">
        <v>34</v>
      </c>
      <c r="H131" s="127"/>
      <c r="I131" s="127"/>
      <c r="J131" s="127"/>
      <c r="K131" s="127"/>
      <c r="L131" s="166"/>
      <c r="M131" s="79"/>
      <c r="N131" s="95">
        <f t="shared" si="6"/>
        <v>34</v>
      </c>
      <c r="O131" s="96">
        <f t="shared" si="5"/>
        <v>34</v>
      </c>
      <c r="P131" s="97"/>
      <c r="Q131" s="79"/>
      <c r="R131" s="14"/>
      <c r="S131" s="133"/>
      <c r="T131" s="37"/>
      <c r="V131" s="125"/>
      <c r="W131" s="125"/>
      <c r="X131" s="125"/>
      <c r="Y131" s="101"/>
    </row>
    <row r="132" spans="1:25" s="76" customFormat="1" ht="18.75" customHeight="1" thickBot="1">
      <c r="A132" s="88"/>
      <c r="B132" s="24" t="s">
        <v>341</v>
      </c>
      <c r="C132" s="94"/>
      <c r="D132" s="91">
        <f t="shared" si="4"/>
        <v>1</v>
      </c>
      <c r="E132" s="92"/>
      <c r="F132" s="111"/>
      <c r="G132" s="92"/>
      <c r="H132" s="92">
        <v>34</v>
      </c>
      <c r="I132" s="92"/>
      <c r="J132" s="92"/>
      <c r="K132" s="92"/>
      <c r="L132" s="94"/>
      <c r="M132" s="79"/>
      <c r="N132" s="95">
        <f t="shared" si="6"/>
        <v>34</v>
      </c>
      <c r="O132" s="96">
        <f t="shared" si="5"/>
        <v>34</v>
      </c>
      <c r="P132" s="97"/>
      <c r="Q132" s="79"/>
      <c r="R132" s="14"/>
      <c r="S132" s="133"/>
      <c r="T132" s="37"/>
      <c r="V132" s="125"/>
      <c r="W132" s="125"/>
      <c r="X132" s="125"/>
      <c r="Y132" s="101"/>
    </row>
    <row r="133" spans="1:25" s="76" customFormat="1" ht="18.75" customHeight="1" thickBot="1">
      <c r="A133" s="88"/>
      <c r="B133" s="153" t="s">
        <v>342</v>
      </c>
      <c r="C133" s="90"/>
      <c r="D133" s="91">
        <f t="shared" ref="D133:D196" si="7">COUNT(E133:L133)</f>
        <v>1</v>
      </c>
      <c r="E133" s="114"/>
      <c r="F133" s="179"/>
      <c r="G133" s="114"/>
      <c r="H133" s="114"/>
      <c r="I133" s="114">
        <v>34</v>
      </c>
      <c r="J133" s="114"/>
      <c r="K133" s="114"/>
      <c r="L133" s="168"/>
      <c r="M133" s="79"/>
      <c r="N133" s="95">
        <f t="shared" si="6"/>
        <v>34</v>
      </c>
      <c r="O133" s="96">
        <f t="shared" ref="O133:O196" si="8">SUM(E133:L133)/D133</f>
        <v>34</v>
      </c>
      <c r="R133" s="14"/>
      <c r="S133" s="133"/>
      <c r="T133" s="37"/>
    </row>
    <row r="134" spans="1:25" s="76" customFormat="1" ht="18.75" customHeight="1" thickBot="1">
      <c r="A134" s="88"/>
      <c r="B134" s="178" t="s">
        <v>343</v>
      </c>
      <c r="C134" s="90"/>
      <c r="D134" s="91">
        <f t="shared" si="7"/>
        <v>1</v>
      </c>
      <c r="E134" s="103"/>
      <c r="F134" s="179"/>
      <c r="G134" s="103"/>
      <c r="H134" s="103"/>
      <c r="I134" s="103">
        <v>34</v>
      </c>
      <c r="J134" s="103"/>
      <c r="K134" s="103"/>
      <c r="L134" s="159"/>
      <c r="M134" s="79"/>
      <c r="N134" s="95">
        <f t="shared" si="6"/>
        <v>34</v>
      </c>
      <c r="O134" s="96">
        <f t="shared" si="8"/>
        <v>34</v>
      </c>
      <c r="P134" s="97"/>
      <c r="Q134" s="79"/>
      <c r="R134" s="14"/>
      <c r="S134" s="133"/>
      <c r="T134" s="37"/>
      <c r="V134" s="125"/>
      <c r="W134" s="125"/>
      <c r="X134" s="125"/>
      <c r="Y134" s="101"/>
    </row>
    <row r="135" spans="1:25" s="76" customFormat="1" ht="18.75" customHeight="1" thickBot="1">
      <c r="A135" s="88"/>
      <c r="B135" s="156" t="s">
        <v>82</v>
      </c>
      <c r="C135" s="90" t="s">
        <v>19</v>
      </c>
      <c r="D135" s="91">
        <f t="shared" si="7"/>
        <v>1</v>
      </c>
      <c r="E135" s="103"/>
      <c r="F135" s="111"/>
      <c r="G135" s="103"/>
      <c r="H135" s="103">
        <v>33</v>
      </c>
      <c r="I135" s="103"/>
      <c r="J135" s="103"/>
      <c r="K135" s="103"/>
      <c r="L135" s="159"/>
      <c r="M135" s="79"/>
      <c r="N135" s="95">
        <f t="shared" si="6"/>
        <v>33</v>
      </c>
      <c r="O135" s="96">
        <f t="shared" si="8"/>
        <v>33</v>
      </c>
      <c r="R135" s="14"/>
      <c r="S135" s="133"/>
      <c r="T135" s="37"/>
    </row>
    <row r="136" spans="1:25" s="76" customFormat="1" ht="18.75" customHeight="1" thickBot="1">
      <c r="A136" s="91"/>
      <c r="B136" s="181" t="s">
        <v>344</v>
      </c>
      <c r="C136" s="94"/>
      <c r="D136" s="91">
        <f t="shared" si="7"/>
        <v>1</v>
      </c>
      <c r="E136" s="92"/>
      <c r="F136" s="111"/>
      <c r="G136" s="92"/>
      <c r="H136" s="92">
        <v>33</v>
      </c>
      <c r="I136" s="92"/>
      <c r="J136" s="92"/>
      <c r="K136" s="92"/>
      <c r="L136" s="94"/>
      <c r="N136" s="95">
        <f t="shared" si="6"/>
        <v>33</v>
      </c>
      <c r="O136" s="96">
        <f t="shared" si="8"/>
        <v>33</v>
      </c>
      <c r="R136" s="14"/>
      <c r="S136" s="133"/>
      <c r="T136" s="37"/>
    </row>
    <row r="137" spans="1:25" s="76" customFormat="1" ht="18.75" customHeight="1" thickBot="1">
      <c r="A137" s="88"/>
      <c r="B137" s="180" t="s">
        <v>345</v>
      </c>
      <c r="C137" s="90"/>
      <c r="D137" s="91">
        <f t="shared" si="7"/>
        <v>1</v>
      </c>
      <c r="E137" s="114"/>
      <c r="F137" s="179"/>
      <c r="G137" s="114"/>
      <c r="H137" s="114"/>
      <c r="I137" s="114">
        <v>33</v>
      </c>
      <c r="J137" s="114"/>
      <c r="K137" s="114"/>
      <c r="L137" s="168"/>
      <c r="M137" s="79"/>
      <c r="N137" s="95">
        <f t="shared" si="6"/>
        <v>33</v>
      </c>
      <c r="O137" s="96">
        <f t="shared" si="8"/>
        <v>33</v>
      </c>
      <c r="R137" s="14"/>
      <c r="S137" s="133"/>
      <c r="T137" s="37"/>
    </row>
    <row r="138" spans="1:25" s="76" customFormat="1" ht="18.75" customHeight="1" thickBot="1">
      <c r="A138" s="88"/>
      <c r="B138" s="153" t="s">
        <v>346</v>
      </c>
      <c r="C138" s="94"/>
      <c r="D138" s="91">
        <f t="shared" si="7"/>
        <v>1</v>
      </c>
      <c r="E138" s="103"/>
      <c r="F138" s="179">
        <v>32</v>
      </c>
      <c r="G138" s="103"/>
      <c r="H138" s="103"/>
      <c r="I138" s="103"/>
      <c r="J138" s="103"/>
      <c r="K138" s="103"/>
      <c r="L138" s="159"/>
      <c r="M138" s="79"/>
      <c r="N138" s="95">
        <f t="shared" si="6"/>
        <v>32</v>
      </c>
      <c r="O138" s="96">
        <f t="shared" si="8"/>
        <v>32</v>
      </c>
      <c r="R138" s="14"/>
      <c r="S138" s="133"/>
      <c r="T138" s="37"/>
    </row>
    <row r="139" spans="1:25" s="76" customFormat="1" ht="18.75" customHeight="1" thickBot="1">
      <c r="A139" s="88"/>
      <c r="B139" s="180" t="s">
        <v>347</v>
      </c>
      <c r="C139" s="90"/>
      <c r="D139" s="91">
        <f t="shared" si="7"/>
        <v>1</v>
      </c>
      <c r="E139" s="103"/>
      <c r="F139" s="179"/>
      <c r="G139" s="103"/>
      <c r="H139" s="103">
        <v>32</v>
      </c>
      <c r="I139" s="103"/>
      <c r="J139" s="103"/>
      <c r="K139" s="103"/>
      <c r="L139" s="159"/>
      <c r="M139" s="79"/>
      <c r="N139" s="95">
        <f t="shared" si="6"/>
        <v>32</v>
      </c>
      <c r="O139" s="96">
        <f t="shared" si="8"/>
        <v>32</v>
      </c>
      <c r="R139" s="14"/>
      <c r="S139" s="133"/>
      <c r="T139" s="37"/>
    </row>
    <row r="140" spans="1:25" s="76" customFormat="1" ht="18.75" customHeight="1" thickBot="1">
      <c r="A140" s="88"/>
      <c r="B140" s="153" t="s">
        <v>110</v>
      </c>
      <c r="C140" s="90"/>
      <c r="D140" s="91">
        <f t="shared" si="7"/>
        <v>1</v>
      </c>
      <c r="E140" s="103"/>
      <c r="F140" s="179"/>
      <c r="G140" s="103"/>
      <c r="H140" s="103">
        <v>32</v>
      </c>
      <c r="I140" s="103"/>
      <c r="J140" s="103"/>
      <c r="K140" s="103"/>
      <c r="L140" s="159"/>
      <c r="M140" s="79"/>
      <c r="N140" s="95">
        <f t="shared" si="6"/>
        <v>32</v>
      </c>
      <c r="O140" s="96">
        <f t="shared" si="8"/>
        <v>32</v>
      </c>
      <c r="R140" s="14"/>
      <c r="S140" s="133"/>
      <c r="T140" s="37"/>
    </row>
    <row r="141" spans="1:25" s="76" customFormat="1" ht="18.75" customHeight="1" thickBot="1">
      <c r="A141" s="88"/>
      <c r="B141" s="153" t="s">
        <v>348</v>
      </c>
      <c r="C141" s="90"/>
      <c r="D141" s="91">
        <f t="shared" si="7"/>
        <v>1</v>
      </c>
      <c r="E141" s="103"/>
      <c r="F141" s="179"/>
      <c r="G141" s="103"/>
      <c r="H141" s="103"/>
      <c r="I141" s="103">
        <v>32</v>
      </c>
      <c r="J141" s="103"/>
      <c r="K141" s="103"/>
      <c r="L141" s="159"/>
      <c r="M141" s="79"/>
      <c r="N141" s="95">
        <f t="shared" si="6"/>
        <v>32</v>
      </c>
      <c r="O141" s="96">
        <f t="shared" si="8"/>
        <v>32</v>
      </c>
      <c r="R141" s="14"/>
      <c r="S141" s="133"/>
      <c r="T141" s="37"/>
    </row>
    <row r="142" spans="1:25" s="76" customFormat="1" ht="18.75" customHeight="1" thickBot="1">
      <c r="A142" s="88"/>
      <c r="B142" s="180" t="s">
        <v>349</v>
      </c>
      <c r="C142" s="90"/>
      <c r="D142" s="91">
        <f t="shared" si="7"/>
        <v>1</v>
      </c>
      <c r="E142" s="103"/>
      <c r="F142" s="179"/>
      <c r="G142" s="103"/>
      <c r="H142" s="103"/>
      <c r="I142" s="103">
        <v>32</v>
      </c>
      <c r="J142" s="103"/>
      <c r="K142" s="103"/>
      <c r="L142" s="159"/>
      <c r="M142" s="79"/>
      <c r="N142" s="95">
        <f t="shared" si="6"/>
        <v>32</v>
      </c>
      <c r="O142" s="96">
        <f t="shared" si="8"/>
        <v>32</v>
      </c>
      <c r="Q142" s="79"/>
      <c r="R142" s="14"/>
      <c r="S142" s="133"/>
      <c r="T142" s="37"/>
    </row>
    <row r="143" spans="1:25" s="76" customFormat="1" ht="18.75" customHeight="1" thickBot="1">
      <c r="A143" s="88"/>
      <c r="B143" s="156" t="s">
        <v>350</v>
      </c>
      <c r="C143" s="90"/>
      <c r="D143" s="91">
        <f t="shared" si="7"/>
        <v>1</v>
      </c>
      <c r="E143" s="103"/>
      <c r="F143" s="111"/>
      <c r="G143" s="103"/>
      <c r="H143" s="103"/>
      <c r="I143" s="103"/>
      <c r="J143" s="103"/>
      <c r="K143" s="103"/>
      <c r="L143" s="159">
        <v>31</v>
      </c>
      <c r="M143" s="79"/>
      <c r="N143" s="95">
        <f t="shared" si="6"/>
        <v>31</v>
      </c>
      <c r="O143" s="96">
        <f t="shared" si="8"/>
        <v>31</v>
      </c>
      <c r="R143" s="14"/>
      <c r="S143" s="133"/>
      <c r="T143" s="37"/>
    </row>
    <row r="144" spans="1:25" s="76" customFormat="1" ht="18.75" customHeight="1" thickBot="1">
      <c r="A144" s="88"/>
      <c r="B144" s="180" t="s">
        <v>351</v>
      </c>
      <c r="C144" s="94"/>
      <c r="D144" s="91">
        <f t="shared" si="7"/>
        <v>1</v>
      </c>
      <c r="E144" s="92">
        <v>31</v>
      </c>
      <c r="F144" s="111"/>
      <c r="G144" s="92"/>
      <c r="H144" s="92"/>
      <c r="I144" s="92"/>
      <c r="J144" s="92"/>
      <c r="K144" s="92"/>
      <c r="L144" s="94"/>
      <c r="M144" s="79"/>
      <c r="N144" s="95">
        <f t="shared" ref="N144:N207" si="9">SUM(E144:L144)</f>
        <v>31</v>
      </c>
      <c r="O144" s="96">
        <f t="shared" si="8"/>
        <v>31</v>
      </c>
      <c r="R144" s="14"/>
      <c r="S144" s="133"/>
      <c r="T144" s="37"/>
    </row>
    <row r="145" spans="1:20" s="76" customFormat="1" ht="18.75" customHeight="1" thickBot="1">
      <c r="A145" s="88"/>
      <c r="B145" s="180" t="s">
        <v>352</v>
      </c>
      <c r="C145" s="94"/>
      <c r="D145" s="91">
        <f t="shared" si="7"/>
        <v>1</v>
      </c>
      <c r="E145" s="127">
        <v>31</v>
      </c>
      <c r="F145" s="111"/>
      <c r="G145" s="127"/>
      <c r="H145" s="127"/>
      <c r="I145" s="127"/>
      <c r="J145" s="127"/>
      <c r="K145" s="127"/>
      <c r="L145" s="166"/>
      <c r="M145" s="79"/>
      <c r="N145" s="95">
        <f t="shared" si="9"/>
        <v>31</v>
      </c>
      <c r="O145" s="96">
        <f t="shared" si="8"/>
        <v>31</v>
      </c>
      <c r="R145" s="14"/>
      <c r="S145" s="133"/>
      <c r="T145" s="37"/>
    </row>
    <row r="146" spans="1:20" s="76" customFormat="1" ht="18.75" customHeight="1" thickBot="1">
      <c r="A146" s="88"/>
      <c r="B146" s="153" t="s">
        <v>353</v>
      </c>
      <c r="C146" s="90"/>
      <c r="D146" s="91">
        <f t="shared" si="7"/>
        <v>1</v>
      </c>
      <c r="E146" s="103"/>
      <c r="F146" s="179"/>
      <c r="G146" s="103">
        <v>31</v>
      </c>
      <c r="H146" s="103"/>
      <c r="I146" s="103"/>
      <c r="J146" s="103"/>
      <c r="K146" s="103"/>
      <c r="L146" s="159"/>
      <c r="M146" s="79"/>
      <c r="N146" s="95">
        <f t="shared" si="9"/>
        <v>31</v>
      </c>
      <c r="O146" s="96">
        <f t="shared" si="8"/>
        <v>31</v>
      </c>
      <c r="R146" s="14"/>
      <c r="S146" s="133"/>
      <c r="T146" s="37"/>
    </row>
    <row r="147" spans="1:20" s="76" customFormat="1" ht="18.75" customHeight="1" thickBot="1">
      <c r="A147" s="88"/>
      <c r="B147" s="180" t="s">
        <v>354</v>
      </c>
      <c r="C147" s="90"/>
      <c r="D147" s="91">
        <f t="shared" si="7"/>
        <v>1</v>
      </c>
      <c r="E147" s="103"/>
      <c r="F147" s="179"/>
      <c r="G147" s="103"/>
      <c r="H147" s="103"/>
      <c r="I147" s="103">
        <v>31</v>
      </c>
      <c r="J147" s="103"/>
      <c r="K147" s="103"/>
      <c r="L147" s="159"/>
      <c r="M147" s="79"/>
      <c r="N147" s="95">
        <f t="shared" si="9"/>
        <v>31</v>
      </c>
      <c r="O147" s="96">
        <f t="shared" si="8"/>
        <v>31</v>
      </c>
      <c r="Q147" s="79"/>
      <c r="R147" s="14"/>
      <c r="S147" s="133"/>
      <c r="T147" s="37"/>
    </row>
    <row r="148" spans="1:20" s="76" customFormat="1" ht="18.75" customHeight="1" thickBot="1">
      <c r="A148" s="88"/>
      <c r="B148" s="180" t="s">
        <v>355</v>
      </c>
      <c r="C148" s="90"/>
      <c r="D148" s="91">
        <f t="shared" si="7"/>
        <v>1</v>
      </c>
      <c r="E148" s="103"/>
      <c r="F148" s="179"/>
      <c r="G148" s="103"/>
      <c r="H148" s="103"/>
      <c r="I148" s="103">
        <v>31</v>
      </c>
      <c r="J148" s="103"/>
      <c r="K148" s="103"/>
      <c r="L148" s="159"/>
      <c r="M148" s="79"/>
      <c r="N148" s="95">
        <f t="shared" si="9"/>
        <v>31</v>
      </c>
      <c r="O148" s="96">
        <f t="shared" si="8"/>
        <v>31</v>
      </c>
      <c r="Q148" s="79"/>
      <c r="R148" s="14"/>
      <c r="S148" s="133"/>
      <c r="T148" s="37"/>
    </row>
    <row r="149" spans="1:20" s="76" customFormat="1" ht="18.75" customHeight="1" thickBot="1">
      <c r="A149" s="88"/>
      <c r="B149" s="153" t="s">
        <v>201</v>
      </c>
      <c r="C149" s="90"/>
      <c r="D149" s="91">
        <f t="shared" si="7"/>
        <v>1</v>
      </c>
      <c r="E149" s="107"/>
      <c r="F149" s="179">
        <v>30</v>
      </c>
      <c r="G149" s="107"/>
      <c r="H149" s="107"/>
      <c r="I149" s="107"/>
      <c r="J149" s="107"/>
      <c r="K149" s="107"/>
      <c r="L149" s="109"/>
      <c r="M149" s="79"/>
      <c r="N149" s="95">
        <f t="shared" si="9"/>
        <v>30</v>
      </c>
      <c r="O149" s="96">
        <f t="shared" si="8"/>
        <v>30</v>
      </c>
      <c r="R149" s="14"/>
      <c r="S149" s="133"/>
      <c r="T149" s="37"/>
    </row>
    <row r="150" spans="1:20" s="76" customFormat="1" ht="18.75" customHeight="1" thickBot="1">
      <c r="A150" s="88"/>
      <c r="B150" s="181" t="s">
        <v>356</v>
      </c>
      <c r="C150" s="90"/>
      <c r="D150" s="91">
        <f t="shared" si="7"/>
        <v>1</v>
      </c>
      <c r="E150" s="127">
        <v>30</v>
      </c>
      <c r="F150" s="24"/>
      <c r="G150" s="127"/>
      <c r="H150" s="127"/>
      <c r="I150" s="127"/>
      <c r="J150" s="127"/>
      <c r="K150" s="127"/>
      <c r="L150" s="166"/>
      <c r="M150" s="79"/>
      <c r="N150" s="95">
        <f t="shared" si="9"/>
        <v>30</v>
      </c>
      <c r="O150" s="96">
        <f t="shared" si="8"/>
        <v>30</v>
      </c>
      <c r="R150" s="14"/>
      <c r="S150" s="133"/>
      <c r="T150" s="37"/>
    </row>
    <row r="151" spans="1:20" s="76" customFormat="1" ht="18.75" customHeight="1" thickBot="1">
      <c r="A151" s="88"/>
      <c r="B151" s="182" t="s">
        <v>357</v>
      </c>
      <c r="C151" s="90"/>
      <c r="D151" s="91">
        <f t="shared" si="7"/>
        <v>1</v>
      </c>
      <c r="E151" s="127">
        <v>30</v>
      </c>
      <c r="F151" s="135"/>
      <c r="G151" s="127"/>
      <c r="H151" s="127"/>
      <c r="I151" s="127"/>
      <c r="J151" s="127"/>
      <c r="K151" s="127"/>
      <c r="L151" s="166"/>
      <c r="M151" s="117"/>
      <c r="N151" s="95">
        <f t="shared" si="9"/>
        <v>30</v>
      </c>
      <c r="O151" s="96">
        <f t="shared" si="8"/>
        <v>30</v>
      </c>
      <c r="R151" s="14"/>
      <c r="S151" s="133"/>
      <c r="T151" s="37"/>
    </row>
    <row r="152" spans="1:20" s="76" customFormat="1" ht="18.75" customHeight="1" thickBot="1">
      <c r="A152" s="88"/>
      <c r="B152" s="180" t="s">
        <v>358</v>
      </c>
      <c r="C152" s="90"/>
      <c r="D152" s="91">
        <f t="shared" si="7"/>
        <v>1</v>
      </c>
      <c r="E152" s="103">
        <v>28</v>
      </c>
      <c r="F152" s="111"/>
      <c r="G152" s="103"/>
      <c r="H152" s="103"/>
      <c r="I152" s="103"/>
      <c r="J152" s="103"/>
      <c r="K152" s="103"/>
      <c r="L152" s="159"/>
      <c r="M152" s="79"/>
      <c r="N152" s="95">
        <f t="shared" si="9"/>
        <v>28</v>
      </c>
      <c r="O152" s="96">
        <f t="shared" si="8"/>
        <v>28</v>
      </c>
      <c r="R152" s="14"/>
      <c r="S152" s="133"/>
      <c r="T152" s="37"/>
    </row>
    <row r="153" spans="1:20" s="76" customFormat="1" ht="18.75" customHeight="1" thickBot="1">
      <c r="A153" s="88"/>
      <c r="B153" s="182" t="s">
        <v>359</v>
      </c>
      <c r="C153" s="90"/>
      <c r="D153" s="91">
        <f t="shared" si="7"/>
        <v>1</v>
      </c>
      <c r="E153" s="127">
        <v>28</v>
      </c>
      <c r="F153" s="135"/>
      <c r="G153" s="127"/>
      <c r="H153" s="127"/>
      <c r="I153" s="127"/>
      <c r="J153" s="127"/>
      <c r="K153" s="127"/>
      <c r="L153" s="166"/>
      <c r="M153" s="117"/>
      <c r="N153" s="95">
        <f t="shared" si="9"/>
        <v>28</v>
      </c>
      <c r="O153" s="96">
        <f t="shared" si="8"/>
        <v>28</v>
      </c>
      <c r="R153" s="14"/>
      <c r="S153" s="133"/>
      <c r="T153" s="37"/>
    </row>
    <row r="154" spans="1:20" s="76" customFormat="1" ht="18.75" customHeight="1" thickBot="1">
      <c r="A154" s="88"/>
      <c r="B154" s="153" t="s">
        <v>360</v>
      </c>
      <c r="C154" s="90" t="s">
        <v>15</v>
      </c>
      <c r="D154" s="91">
        <f t="shared" si="7"/>
        <v>1</v>
      </c>
      <c r="E154" s="103"/>
      <c r="F154" s="179"/>
      <c r="G154" s="103"/>
      <c r="H154" s="103"/>
      <c r="I154" s="103"/>
      <c r="J154" s="103"/>
      <c r="K154" s="103"/>
      <c r="L154" s="159">
        <v>27</v>
      </c>
      <c r="M154" s="79"/>
      <c r="N154" s="95">
        <f t="shared" si="9"/>
        <v>27</v>
      </c>
      <c r="O154" s="96">
        <f t="shared" si="8"/>
        <v>27</v>
      </c>
      <c r="R154" s="14"/>
      <c r="S154" s="133"/>
      <c r="T154" s="37"/>
    </row>
    <row r="155" spans="1:20" s="76" customFormat="1" ht="18.75" customHeight="1" thickBot="1">
      <c r="A155" s="88"/>
      <c r="B155" s="180" t="s">
        <v>361</v>
      </c>
      <c r="C155" s="90"/>
      <c r="D155" s="91">
        <f t="shared" si="7"/>
        <v>1</v>
      </c>
      <c r="E155" s="92">
        <v>27</v>
      </c>
      <c r="F155" s="111"/>
      <c r="G155" s="92"/>
      <c r="H155" s="92"/>
      <c r="I155" s="92"/>
      <c r="J155" s="92"/>
      <c r="K155" s="92"/>
      <c r="L155" s="94"/>
      <c r="M155" s="79"/>
      <c r="N155" s="95">
        <f t="shared" si="9"/>
        <v>27</v>
      </c>
      <c r="O155" s="96">
        <f t="shared" si="8"/>
        <v>27</v>
      </c>
      <c r="R155" s="14"/>
      <c r="S155" s="133"/>
      <c r="T155" s="37"/>
    </row>
    <row r="156" spans="1:20" s="76" customFormat="1" ht="18.75" customHeight="1" thickBot="1">
      <c r="A156" s="91"/>
      <c r="B156" s="180" t="s">
        <v>362</v>
      </c>
      <c r="C156" s="90"/>
      <c r="D156" s="91">
        <f t="shared" si="7"/>
        <v>1</v>
      </c>
      <c r="E156" s="127">
        <v>27</v>
      </c>
      <c r="F156" s="135"/>
      <c r="G156" s="127"/>
      <c r="H156" s="127"/>
      <c r="I156" s="127"/>
      <c r="J156" s="127"/>
      <c r="K156" s="127"/>
      <c r="L156" s="166"/>
      <c r="M156" s="117"/>
      <c r="N156" s="95">
        <f t="shared" si="9"/>
        <v>27</v>
      </c>
      <c r="O156" s="96">
        <f t="shared" si="8"/>
        <v>27</v>
      </c>
      <c r="Q156" s="79"/>
      <c r="R156" s="14"/>
      <c r="S156" s="133"/>
      <c r="T156" s="37"/>
    </row>
    <row r="157" spans="1:20" s="76" customFormat="1" ht="18.75" customHeight="1" thickBot="1">
      <c r="A157" s="91"/>
      <c r="B157" s="180" t="s">
        <v>363</v>
      </c>
      <c r="C157" s="90"/>
      <c r="D157" s="91">
        <f t="shared" si="7"/>
        <v>1</v>
      </c>
      <c r="E157" s="127"/>
      <c r="F157" s="126"/>
      <c r="G157" s="127">
        <v>26</v>
      </c>
      <c r="H157" s="127"/>
      <c r="I157" s="127"/>
      <c r="J157" s="127"/>
      <c r="K157" s="127"/>
      <c r="L157" s="166"/>
      <c r="M157" s="79"/>
      <c r="N157" s="95">
        <f t="shared" si="9"/>
        <v>26</v>
      </c>
      <c r="O157" s="96">
        <f t="shared" si="8"/>
        <v>26</v>
      </c>
      <c r="Q157" s="79"/>
      <c r="R157" s="14"/>
      <c r="S157" s="133"/>
      <c r="T157" s="37"/>
    </row>
    <row r="158" spans="1:20" s="76" customFormat="1" ht="18.75" customHeight="1" thickBot="1">
      <c r="A158" s="88"/>
      <c r="B158" s="153" t="s">
        <v>131</v>
      </c>
      <c r="C158" s="90" t="s">
        <v>15</v>
      </c>
      <c r="D158" s="91">
        <f t="shared" si="7"/>
        <v>1</v>
      </c>
      <c r="E158" s="127"/>
      <c r="F158" s="179"/>
      <c r="G158" s="127"/>
      <c r="H158" s="127"/>
      <c r="I158" s="127"/>
      <c r="J158" s="127"/>
      <c r="K158" s="127"/>
      <c r="L158" s="166">
        <v>26</v>
      </c>
      <c r="M158" s="79"/>
      <c r="N158" s="95">
        <f t="shared" si="9"/>
        <v>26</v>
      </c>
      <c r="O158" s="96">
        <f t="shared" si="8"/>
        <v>26</v>
      </c>
      <c r="R158" s="14"/>
      <c r="S158" s="133"/>
      <c r="T158" s="37"/>
    </row>
    <row r="159" spans="1:20" s="76" customFormat="1" ht="18.75" customHeight="1" thickBot="1">
      <c r="A159" s="88"/>
      <c r="B159" s="180" t="s">
        <v>364</v>
      </c>
      <c r="C159" s="94"/>
      <c r="D159" s="91">
        <f t="shared" si="7"/>
        <v>1</v>
      </c>
      <c r="E159" s="92"/>
      <c r="F159" s="111"/>
      <c r="G159" s="92"/>
      <c r="H159" s="92"/>
      <c r="I159" s="92"/>
      <c r="J159" s="92"/>
      <c r="K159" s="92"/>
      <c r="L159" s="94">
        <v>26</v>
      </c>
      <c r="M159" s="79"/>
      <c r="N159" s="95">
        <f t="shared" si="9"/>
        <v>26</v>
      </c>
      <c r="O159" s="96">
        <f t="shared" si="8"/>
        <v>26</v>
      </c>
      <c r="Q159" s="79"/>
      <c r="R159" s="14"/>
      <c r="S159" s="133"/>
      <c r="T159" s="37"/>
    </row>
    <row r="160" spans="1:20" s="76" customFormat="1" ht="18.75" customHeight="1" thickBot="1">
      <c r="A160" s="88"/>
      <c r="B160" s="180" t="s">
        <v>237</v>
      </c>
      <c r="C160" s="94"/>
      <c r="D160" s="91">
        <f t="shared" si="7"/>
        <v>1</v>
      </c>
      <c r="E160" s="127"/>
      <c r="F160" s="111"/>
      <c r="G160" s="107">
        <v>25</v>
      </c>
      <c r="H160" s="107"/>
      <c r="I160" s="107"/>
      <c r="J160" s="107"/>
      <c r="K160" s="107"/>
      <c r="L160" s="109"/>
      <c r="M160" s="79"/>
      <c r="N160" s="95">
        <f t="shared" si="9"/>
        <v>25</v>
      </c>
      <c r="O160" s="96">
        <f t="shared" si="8"/>
        <v>25</v>
      </c>
      <c r="Q160" s="79"/>
      <c r="R160" s="14"/>
      <c r="S160" s="133"/>
      <c r="T160" s="37"/>
    </row>
    <row r="161" spans="1:20" s="76" customFormat="1" ht="18.75" customHeight="1" thickBot="1">
      <c r="A161" s="88"/>
      <c r="B161" s="180" t="s">
        <v>248</v>
      </c>
      <c r="C161" s="94"/>
      <c r="D161" s="91">
        <f t="shared" si="7"/>
        <v>1</v>
      </c>
      <c r="E161" s="92"/>
      <c r="F161" s="179"/>
      <c r="G161" s="92"/>
      <c r="H161" s="92"/>
      <c r="I161" s="92"/>
      <c r="J161" s="92"/>
      <c r="K161" s="92"/>
      <c r="L161" s="94">
        <v>25</v>
      </c>
      <c r="M161" s="79"/>
      <c r="N161" s="95">
        <f t="shared" si="9"/>
        <v>25</v>
      </c>
      <c r="O161" s="96">
        <f t="shared" si="8"/>
        <v>25</v>
      </c>
      <c r="Q161" s="79"/>
      <c r="R161" s="14"/>
      <c r="S161" s="133"/>
      <c r="T161" s="37"/>
    </row>
    <row r="162" spans="1:20" s="76" customFormat="1" ht="18.75" customHeight="1" thickBot="1">
      <c r="A162" s="88"/>
      <c r="B162" s="180" t="s">
        <v>365</v>
      </c>
      <c r="C162" s="94"/>
      <c r="D162" s="91">
        <f t="shared" si="7"/>
        <v>1</v>
      </c>
      <c r="E162" s="107">
        <v>24</v>
      </c>
      <c r="F162" s="111"/>
      <c r="G162" s="107"/>
      <c r="H162" s="107"/>
      <c r="I162" s="107"/>
      <c r="J162" s="107"/>
      <c r="K162" s="107"/>
      <c r="L162" s="109"/>
      <c r="M162" s="79"/>
      <c r="N162" s="95">
        <f t="shared" si="9"/>
        <v>24</v>
      </c>
      <c r="O162" s="96">
        <f t="shared" si="8"/>
        <v>24</v>
      </c>
      <c r="Q162" s="79"/>
      <c r="R162" s="14"/>
      <c r="S162" s="133"/>
      <c r="T162" s="37"/>
    </row>
    <row r="163" spans="1:20" s="76" customFormat="1" ht="18.75" customHeight="1" thickBot="1">
      <c r="A163" s="88"/>
      <c r="B163" s="180" t="s">
        <v>366</v>
      </c>
      <c r="C163" s="90"/>
      <c r="D163" s="91">
        <f t="shared" si="7"/>
        <v>1</v>
      </c>
      <c r="E163" s="127">
        <v>24</v>
      </c>
      <c r="F163" s="135"/>
      <c r="G163" s="127"/>
      <c r="H163" s="127"/>
      <c r="I163" s="127"/>
      <c r="J163" s="127"/>
      <c r="K163" s="127"/>
      <c r="L163" s="166"/>
      <c r="M163" s="117"/>
      <c r="N163" s="95">
        <f t="shared" si="9"/>
        <v>24</v>
      </c>
      <c r="O163" s="96">
        <f t="shared" si="8"/>
        <v>24</v>
      </c>
      <c r="Q163" s="79"/>
      <c r="R163" s="14"/>
      <c r="S163" s="133"/>
      <c r="T163" s="37"/>
    </row>
    <row r="164" spans="1:20" s="76" customFormat="1" ht="18.75" customHeight="1" thickBot="1">
      <c r="A164" s="88"/>
      <c r="B164" s="180" t="s">
        <v>367</v>
      </c>
      <c r="C164" s="90"/>
      <c r="D164" s="91">
        <f t="shared" si="7"/>
        <v>1</v>
      </c>
      <c r="E164" s="127"/>
      <c r="F164" s="126"/>
      <c r="G164" s="127">
        <v>24</v>
      </c>
      <c r="H164" s="127"/>
      <c r="I164" s="127"/>
      <c r="J164" s="127"/>
      <c r="K164" s="127"/>
      <c r="L164" s="166"/>
      <c r="M164" s="79"/>
      <c r="N164" s="95">
        <f t="shared" si="9"/>
        <v>24</v>
      </c>
      <c r="O164" s="96">
        <f t="shared" si="8"/>
        <v>24</v>
      </c>
      <c r="Q164" s="79"/>
      <c r="R164" s="14"/>
      <c r="S164" s="133"/>
      <c r="T164" s="37"/>
    </row>
    <row r="165" spans="1:20" s="76" customFormat="1" ht="18.75" customHeight="1" thickBot="1">
      <c r="A165" s="91"/>
      <c r="B165" s="180" t="s">
        <v>172</v>
      </c>
      <c r="C165" s="90"/>
      <c r="D165" s="91">
        <f t="shared" si="7"/>
        <v>1</v>
      </c>
      <c r="E165" s="127">
        <v>23</v>
      </c>
      <c r="F165" s="126"/>
      <c r="G165" s="127"/>
      <c r="H165" s="127"/>
      <c r="I165" s="127"/>
      <c r="J165" s="127"/>
      <c r="K165" s="127"/>
      <c r="L165" s="166"/>
      <c r="N165" s="95">
        <f t="shared" si="9"/>
        <v>23</v>
      </c>
      <c r="O165" s="96">
        <f t="shared" si="8"/>
        <v>23</v>
      </c>
      <c r="Q165" s="79"/>
      <c r="R165" s="14"/>
      <c r="S165" s="133"/>
      <c r="T165" s="37"/>
    </row>
    <row r="166" spans="1:20" s="76" customFormat="1" ht="18.75" customHeight="1" thickBot="1">
      <c r="A166" s="88"/>
      <c r="B166" s="180" t="s">
        <v>180</v>
      </c>
      <c r="C166" s="94"/>
      <c r="D166" s="91">
        <f t="shared" si="7"/>
        <v>1</v>
      </c>
      <c r="E166" s="127">
        <v>23</v>
      </c>
      <c r="F166" s="111"/>
      <c r="G166" s="127"/>
      <c r="H166" s="127"/>
      <c r="I166" s="127"/>
      <c r="J166" s="127"/>
      <c r="K166" s="127"/>
      <c r="L166" s="166"/>
      <c r="M166" s="79"/>
      <c r="N166" s="95">
        <f t="shared" si="9"/>
        <v>23</v>
      </c>
      <c r="O166" s="96">
        <f t="shared" si="8"/>
        <v>23</v>
      </c>
      <c r="Q166" s="79"/>
      <c r="R166" s="14"/>
      <c r="S166" s="133"/>
      <c r="T166" s="37"/>
    </row>
    <row r="167" spans="1:20" s="76" customFormat="1" ht="18.75" customHeight="1" thickBot="1">
      <c r="A167" s="88"/>
      <c r="B167" s="180" t="s">
        <v>368</v>
      </c>
      <c r="C167" s="90" t="s">
        <v>15</v>
      </c>
      <c r="D167" s="91">
        <f t="shared" si="7"/>
        <v>1</v>
      </c>
      <c r="E167" s="103"/>
      <c r="F167" s="179"/>
      <c r="G167" s="103"/>
      <c r="H167" s="103"/>
      <c r="I167" s="103"/>
      <c r="J167" s="103"/>
      <c r="K167" s="103"/>
      <c r="L167" s="159">
        <v>22</v>
      </c>
      <c r="M167" s="79"/>
      <c r="N167" s="95">
        <f t="shared" si="9"/>
        <v>22</v>
      </c>
      <c r="O167" s="96">
        <f t="shared" si="8"/>
        <v>22</v>
      </c>
      <c r="Q167" s="79"/>
      <c r="R167" s="14"/>
      <c r="S167" s="133"/>
      <c r="T167" s="37"/>
    </row>
    <row r="168" spans="1:20" s="76" customFormat="1" ht="18.75" customHeight="1" thickBot="1">
      <c r="A168" s="88"/>
      <c r="B168" s="180" t="s">
        <v>369</v>
      </c>
      <c r="C168" s="94"/>
      <c r="D168" s="91">
        <f t="shared" si="7"/>
        <v>1</v>
      </c>
      <c r="E168" s="114"/>
      <c r="F168" s="179">
        <v>22</v>
      </c>
      <c r="G168" s="114"/>
      <c r="H168" s="114"/>
      <c r="I168" s="114"/>
      <c r="J168" s="114"/>
      <c r="K168" s="114"/>
      <c r="L168" s="168"/>
      <c r="M168" s="79"/>
      <c r="N168" s="95">
        <f t="shared" si="9"/>
        <v>22</v>
      </c>
      <c r="O168" s="96">
        <f t="shared" si="8"/>
        <v>22</v>
      </c>
      <c r="Q168" s="79"/>
      <c r="R168" s="14"/>
      <c r="S168" s="133"/>
      <c r="T168" s="37"/>
    </row>
    <row r="169" spans="1:20" s="76" customFormat="1" ht="18.75" customHeight="1" thickBot="1">
      <c r="A169" s="88"/>
      <c r="B169" s="180" t="s">
        <v>370</v>
      </c>
      <c r="C169" s="90" t="s">
        <v>15</v>
      </c>
      <c r="D169" s="91">
        <f t="shared" si="7"/>
        <v>1</v>
      </c>
      <c r="E169" s="92"/>
      <c r="F169" s="179"/>
      <c r="G169" s="92"/>
      <c r="H169" s="92"/>
      <c r="I169" s="92"/>
      <c r="J169" s="92"/>
      <c r="K169" s="92"/>
      <c r="L169" s="94">
        <v>21</v>
      </c>
      <c r="M169" s="79"/>
      <c r="N169" s="95">
        <f t="shared" si="9"/>
        <v>21</v>
      </c>
      <c r="O169" s="96">
        <f t="shared" si="8"/>
        <v>21</v>
      </c>
      <c r="Q169" s="79"/>
      <c r="R169" s="14"/>
      <c r="S169" s="133"/>
      <c r="T169" s="37"/>
    </row>
    <row r="170" spans="1:20" s="76" customFormat="1" ht="18.75" customHeight="1" thickBot="1">
      <c r="A170" s="88"/>
      <c r="B170" s="180" t="s">
        <v>371</v>
      </c>
      <c r="C170" s="90"/>
      <c r="D170" s="91">
        <f t="shared" si="7"/>
        <v>1</v>
      </c>
      <c r="E170" s="107"/>
      <c r="F170" s="179"/>
      <c r="G170" s="103"/>
      <c r="H170" s="103"/>
      <c r="I170" s="103"/>
      <c r="J170" s="103"/>
      <c r="K170" s="103"/>
      <c r="L170" s="159">
        <v>20</v>
      </c>
      <c r="M170" s="79"/>
      <c r="N170" s="95">
        <f t="shared" si="9"/>
        <v>20</v>
      </c>
      <c r="O170" s="96">
        <f t="shared" si="8"/>
        <v>20</v>
      </c>
      <c r="Q170" s="79"/>
      <c r="R170" s="14"/>
      <c r="S170" s="133"/>
      <c r="T170" s="37"/>
    </row>
    <row r="171" spans="1:20" s="76" customFormat="1" ht="18.75" customHeight="1" thickBot="1">
      <c r="A171" s="88"/>
      <c r="B171" s="180" t="s">
        <v>372</v>
      </c>
      <c r="C171" s="90"/>
      <c r="D171" s="91">
        <f t="shared" si="7"/>
        <v>1</v>
      </c>
      <c r="E171" s="107"/>
      <c r="F171" s="179">
        <v>20</v>
      </c>
      <c r="G171" s="103"/>
      <c r="H171" s="103"/>
      <c r="I171" s="103"/>
      <c r="J171" s="103"/>
      <c r="K171" s="103"/>
      <c r="L171" s="159"/>
      <c r="M171" s="79"/>
      <c r="N171" s="95">
        <f t="shared" si="9"/>
        <v>20</v>
      </c>
      <c r="O171" s="96">
        <f t="shared" si="8"/>
        <v>20</v>
      </c>
      <c r="Q171" s="79"/>
      <c r="R171" s="14"/>
      <c r="S171" s="133"/>
      <c r="T171" s="37"/>
    </row>
    <row r="172" spans="1:20" s="76" customFormat="1" ht="18.75" customHeight="1" thickBot="1">
      <c r="A172" s="88"/>
      <c r="B172" s="180" t="s">
        <v>373</v>
      </c>
      <c r="C172" s="90"/>
      <c r="D172" s="91">
        <f t="shared" si="7"/>
        <v>1</v>
      </c>
      <c r="E172" s="92"/>
      <c r="F172" s="179">
        <v>20</v>
      </c>
      <c r="G172" s="92"/>
      <c r="H172" s="92"/>
      <c r="I172" s="92"/>
      <c r="J172" s="92"/>
      <c r="K172" s="92"/>
      <c r="L172" s="94"/>
      <c r="M172" s="79"/>
      <c r="N172" s="95">
        <f t="shared" si="9"/>
        <v>20</v>
      </c>
      <c r="O172" s="96">
        <f t="shared" si="8"/>
        <v>20</v>
      </c>
      <c r="Q172" s="79"/>
      <c r="R172" s="14"/>
      <c r="S172" s="133"/>
      <c r="T172" s="37"/>
    </row>
    <row r="173" spans="1:20" s="76" customFormat="1" ht="18.75" customHeight="1" thickBot="1">
      <c r="A173" s="88"/>
      <c r="B173" s="153" t="s">
        <v>374</v>
      </c>
      <c r="C173" s="90"/>
      <c r="D173" s="91">
        <f t="shared" si="7"/>
        <v>1</v>
      </c>
      <c r="E173" s="103"/>
      <c r="F173" s="179">
        <v>20</v>
      </c>
      <c r="G173" s="103"/>
      <c r="H173" s="103"/>
      <c r="I173" s="103"/>
      <c r="J173" s="103"/>
      <c r="K173" s="103"/>
      <c r="L173" s="159"/>
      <c r="M173" s="79"/>
      <c r="N173" s="95">
        <f t="shared" si="9"/>
        <v>20</v>
      </c>
      <c r="O173" s="96">
        <f t="shared" si="8"/>
        <v>20</v>
      </c>
      <c r="R173" s="14"/>
      <c r="S173" s="133"/>
      <c r="T173" s="37"/>
    </row>
    <row r="174" spans="1:20" s="76" customFormat="1" ht="18.75" customHeight="1" thickBot="1">
      <c r="A174" s="91"/>
      <c r="B174" s="180" t="s">
        <v>375</v>
      </c>
      <c r="C174" s="90"/>
      <c r="D174" s="91">
        <f t="shared" si="7"/>
        <v>1</v>
      </c>
      <c r="E174" s="92"/>
      <c r="F174" s="179">
        <v>20</v>
      </c>
      <c r="G174" s="92"/>
      <c r="H174" s="92"/>
      <c r="I174" s="92"/>
      <c r="J174" s="92"/>
      <c r="K174" s="92"/>
      <c r="L174" s="94"/>
      <c r="M174" s="79"/>
      <c r="N174" s="95">
        <f t="shared" si="9"/>
        <v>20</v>
      </c>
      <c r="O174" s="96">
        <f t="shared" si="8"/>
        <v>20</v>
      </c>
      <c r="R174" s="14"/>
      <c r="S174" s="133"/>
      <c r="T174" s="37"/>
    </row>
    <row r="175" spans="1:20" s="76" customFormat="1" ht="18.75" customHeight="1" thickBot="1">
      <c r="A175" s="91"/>
      <c r="B175" s="153" t="s">
        <v>376</v>
      </c>
      <c r="C175" s="90"/>
      <c r="D175" s="91">
        <f t="shared" si="7"/>
        <v>1</v>
      </c>
      <c r="E175" s="107"/>
      <c r="F175" s="179">
        <v>20</v>
      </c>
      <c r="G175" s="107"/>
      <c r="H175" s="107"/>
      <c r="I175" s="107"/>
      <c r="J175" s="107"/>
      <c r="K175" s="107"/>
      <c r="L175" s="109"/>
      <c r="M175" s="79"/>
      <c r="N175" s="95">
        <f t="shared" si="9"/>
        <v>20</v>
      </c>
      <c r="O175" s="96">
        <f t="shared" si="8"/>
        <v>20</v>
      </c>
      <c r="R175" s="14"/>
      <c r="S175" s="133"/>
      <c r="T175" s="37"/>
    </row>
    <row r="176" spans="1:20" s="76" customFormat="1" ht="18.75" customHeight="1" thickBot="1">
      <c r="A176" s="88"/>
      <c r="B176" s="153" t="s">
        <v>377</v>
      </c>
      <c r="C176" s="90"/>
      <c r="D176" s="91">
        <f t="shared" si="7"/>
        <v>1</v>
      </c>
      <c r="E176" s="92"/>
      <c r="F176" s="179">
        <v>20</v>
      </c>
      <c r="G176" s="92"/>
      <c r="H176" s="92"/>
      <c r="I176" s="92"/>
      <c r="J176" s="92"/>
      <c r="K176" s="92"/>
      <c r="L176" s="94"/>
      <c r="M176" s="79"/>
      <c r="N176" s="95">
        <f t="shared" si="9"/>
        <v>20</v>
      </c>
      <c r="O176" s="96">
        <f t="shared" si="8"/>
        <v>20</v>
      </c>
      <c r="R176" s="14"/>
      <c r="S176" s="133"/>
      <c r="T176" s="37"/>
    </row>
    <row r="177" spans="1:20" s="76" customFormat="1" ht="24" thickBot="1">
      <c r="A177" s="88"/>
      <c r="B177" s="180" t="s">
        <v>378</v>
      </c>
      <c r="C177" s="94"/>
      <c r="D177" s="91">
        <f t="shared" si="7"/>
        <v>1</v>
      </c>
      <c r="E177" s="92"/>
      <c r="F177" s="179">
        <v>20</v>
      </c>
      <c r="G177" s="92"/>
      <c r="H177" s="92"/>
      <c r="I177" s="92"/>
      <c r="J177" s="92"/>
      <c r="K177" s="92"/>
      <c r="L177" s="94"/>
      <c r="M177" s="79"/>
      <c r="N177" s="95">
        <f t="shared" si="9"/>
        <v>20</v>
      </c>
      <c r="O177" s="96">
        <f t="shared" si="8"/>
        <v>20</v>
      </c>
      <c r="R177" s="14"/>
      <c r="S177" s="133"/>
      <c r="T177" s="37"/>
    </row>
    <row r="178" spans="1:20" s="76" customFormat="1" ht="24" thickBot="1">
      <c r="A178" s="91"/>
      <c r="B178" s="180" t="s">
        <v>379</v>
      </c>
      <c r="C178" s="90"/>
      <c r="D178" s="91">
        <f t="shared" si="7"/>
        <v>1</v>
      </c>
      <c r="E178" s="103"/>
      <c r="F178" s="179">
        <v>20</v>
      </c>
      <c r="G178" s="103"/>
      <c r="H178" s="103"/>
      <c r="I178" s="103"/>
      <c r="J178" s="103"/>
      <c r="K178" s="103"/>
      <c r="L178" s="159"/>
      <c r="M178" s="79"/>
      <c r="N178" s="95">
        <f t="shared" si="9"/>
        <v>20</v>
      </c>
      <c r="O178" s="96">
        <f t="shared" si="8"/>
        <v>20</v>
      </c>
      <c r="R178" s="14"/>
      <c r="S178" s="133"/>
      <c r="T178" s="37"/>
    </row>
    <row r="179" spans="1:20" s="76" customFormat="1" ht="24" thickBot="1">
      <c r="A179" s="88"/>
      <c r="B179" s="153" t="s">
        <v>380</v>
      </c>
      <c r="C179" s="90"/>
      <c r="D179" s="91">
        <f t="shared" si="7"/>
        <v>1</v>
      </c>
      <c r="E179" s="92"/>
      <c r="F179" s="179">
        <v>20</v>
      </c>
      <c r="G179" s="92"/>
      <c r="H179" s="92"/>
      <c r="I179" s="92"/>
      <c r="J179" s="92"/>
      <c r="K179" s="92"/>
      <c r="L179" s="94"/>
      <c r="M179" s="79"/>
      <c r="N179" s="95">
        <f t="shared" si="9"/>
        <v>20</v>
      </c>
      <c r="O179" s="96">
        <f t="shared" si="8"/>
        <v>20</v>
      </c>
      <c r="R179" s="14"/>
      <c r="S179" s="133"/>
      <c r="T179" s="37"/>
    </row>
    <row r="180" spans="1:20" s="76" customFormat="1" ht="24" thickBot="1">
      <c r="A180" s="88"/>
      <c r="B180" s="180" t="s">
        <v>224</v>
      </c>
      <c r="C180" s="90"/>
      <c r="D180" s="91">
        <f t="shared" si="7"/>
        <v>1</v>
      </c>
      <c r="E180" s="127"/>
      <c r="F180" s="179">
        <v>20</v>
      </c>
      <c r="G180" s="127"/>
      <c r="H180" s="127"/>
      <c r="I180" s="127"/>
      <c r="J180" s="127"/>
      <c r="K180" s="127"/>
      <c r="L180" s="166"/>
      <c r="M180" s="79"/>
      <c r="N180" s="95">
        <f t="shared" si="9"/>
        <v>20</v>
      </c>
      <c r="O180" s="96">
        <f t="shared" si="8"/>
        <v>20</v>
      </c>
      <c r="R180" s="14"/>
      <c r="S180" s="133"/>
      <c r="T180" s="37"/>
    </row>
    <row r="181" spans="1:20" s="76" customFormat="1" ht="24" thickBot="1">
      <c r="A181" s="88"/>
      <c r="B181" s="178" t="s">
        <v>381</v>
      </c>
      <c r="C181" s="94"/>
      <c r="D181" s="91">
        <f t="shared" si="7"/>
        <v>1</v>
      </c>
      <c r="E181" s="92"/>
      <c r="F181" s="179">
        <v>20</v>
      </c>
      <c r="G181" s="92"/>
      <c r="H181" s="92"/>
      <c r="I181" s="92"/>
      <c r="J181" s="92"/>
      <c r="K181" s="92"/>
      <c r="L181" s="94"/>
      <c r="M181" s="79"/>
      <c r="N181" s="95">
        <f t="shared" si="9"/>
        <v>20</v>
      </c>
      <c r="O181" s="96">
        <f t="shared" si="8"/>
        <v>20</v>
      </c>
      <c r="R181" s="14"/>
      <c r="S181" s="133"/>
      <c r="T181" s="37"/>
    </row>
    <row r="182" spans="1:20" s="76" customFormat="1" ht="24" thickBot="1">
      <c r="A182" s="88"/>
      <c r="B182" s="180" t="s">
        <v>382</v>
      </c>
      <c r="C182" s="94"/>
      <c r="D182" s="91">
        <f t="shared" si="7"/>
        <v>1</v>
      </c>
      <c r="E182" s="92"/>
      <c r="F182" s="179">
        <v>20</v>
      </c>
      <c r="G182" s="92"/>
      <c r="H182" s="92"/>
      <c r="I182" s="92"/>
      <c r="J182" s="92"/>
      <c r="K182" s="92"/>
      <c r="L182" s="94"/>
      <c r="M182" s="79"/>
      <c r="N182" s="95">
        <f t="shared" si="9"/>
        <v>20</v>
      </c>
      <c r="O182" s="96">
        <f t="shared" si="8"/>
        <v>20</v>
      </c>
      <c r="R182" s="14"/>
      <c r="S182" s="133"/>
      <c r="T182" s="37"/>
    </row>
    <row r="183" spans="1:20" s="76" customFormat="1" ht="24" thickBot="1">
      <c r="A183" s="88"/>
      <c r="B183" s="153" t="s">
        <v>383</v>
      </c>
      <c r="C183" s="90"/>
      <c r="D183" s="91">
        <f t="shared" si="7"/>
        <v>1</v>
      </c>
      <c r="E183" s="114"/>
      <c r="F183" s="179">
        <v>20</v>
      </c>
      <c r="G183" s="114"/>
      <c r="H183" s="114"/>
      <c r="I183" s="114"/>
      <c r="J183" s="114"/>
      <c r="K183" s="114"/>
      <c r="L183" s="168"/>
      <c r="M183" s="79"/>
      <c r="N183" s="95">
        <f t="shared" si="9"/>
        <v>20</v>
      </c>
      <c r="O183" s="96">
        <f t="shared" si="8"/>
        <v>20</v>
      </c>
      <c r="R183" s="14"/>
      <c r="S183" s="133"/>
      <c r="T183" s="37"/>
    </row>
    <row r="184" spans="1:20" s="76" customFormat="1" ht="24" thickBot="1">
      <c r="A184" s="88"/>
      <c r="B184" s="180" t="s">
        <v>384</v>
      </c>
      <c r="C184" s="90"/>
      <c r="D184" s="91">
        <f t="shared" si="7"/>
        <v>1</v>
      </c>
      <c r="E184" s="103"/>
      <c r="F184" s="179">
        <v>20</v>
      </c>
      <c r="G184" s="103"/>
      <c r="H184" s="103"/>
      <c r="I184" s="103"/>
      <c r="J184" s="103"/>
      <c r="K184" s="103"/>
      <c r="L184" s="159"/>
      <c r="M184" s="79"/>
      <c r="N184" s="95">
        <f t="shared" si="9"/>
        <v>20</v>
      </c>
      <c r="O184" s="96">
        <f t="shared" si="8"/>
        <v>20</v>
      </c>
      <c r="R184" s="14"/>
      <c r="S184" s="133"/>
      <c r="T184" s="37"/>
    </row>
    <row r="185" spans="1:20" s="76" customFormat="1" ht="24" thickBot="1">
      <c r="A185" s="88"/>
      <c r="B185" s="169" t="s">
        <v>385</v>
      </c>
      <c r="C185" s="90"/>
      <c r="D185" s="91">
        <f t="shared" si="7"/>
        <v>1</v>
      </c>
      <c r="E185" s="127">
        <v>20</v>
      </c>
      <c r="F185" s="126"/>
      <c r="G185" s="127"/>
      <c r="H185" s="127"/>
      <c r="I185" s="127"/>
      <c r="J185" s="127"/>
      <c r="K185" s="127"/>
      <c r="L185" s="166"/>
      <c r="N185" s="95">
        <f t="shared" si="9"/>
        <v>20</v>
      </c>
      <c r="O185" s="96">
        <f t="shared" si="8"/>
        <v>20</v>
      </c>
      <c r="R185" s="14"/>
      <c r="S185" s="133"/>
      <c r="T185" s="37"/>
    </row>
    <row r="186" spans="1:20" s="76" customFormat="1" ht="24" thickBot="1">
      <c r="A186" s="91"/>
      <c r="B186" s="181" t="s">
        <v>386</v>
      </c>
      <c r="C186" s="90"/>
      <c r="D186" s="91">
        <f t="shared" si="7"/>
        <v>1</v>
      </c>
      <c r="E186" s="103">
        <v>20</v>
      </c>
      <c r="F186" s="111"/>
      <c r="G186" s="103"/>
      <c r="H186" s="103"/>
      <c r="I186" s="103"/>
      <c r="J186" s="103"/>
      <c r="K186" s="103"/>
      <c r="L186" s="159"/>
      <c r="M186" s="79"/>
      <c r="N186" s="95">
        <f t="shared" si="9"/>
        <v>20</v>
      </c>
      <c r="O186" s="96">
        <f t="shared" si="8"/>
        <v>20</v>
      </c>
      <c r="R186" s="14"/>
      <c r="S186" s="133"/>
      <c r="T186" s="37"/>
    </row>
    <row r="187" spans="1:20" s="76" customFormat="1" ht="24" thickBot="1">
      <c r="A187" s="91"/>
      <c r="B187" s="156" t="s">
        <v>387</v>
      </c>
      <c r="C187" s="94"/>
      <c r="D187" s="91">
        <f t="shared" si="7"/>
        <v>1</v>
      </c>
      <c r="E187" s="92">
        <v>20</v>
      </c>
      <c r="F187" s="111"/>
      <c r="G187" s="92"/>
      <c r="H187" s="92"/>
      <c r="I187" s="92"/>
      <c r="J187" s="92"/>
      <c r="K187" s="92"/>
      <c r="L187" s="94"/>
      <c r="M187" s="79"/>
      <c r="N187" s="95">
        <f t="shared" si="9"/>
        <v>20</v>
      </c>
      <c r="O187" s="96">
        <f t="shared" si="8"/>
        <v>20</v>
      </c>
      <c r="R187" s="14"/>
      <c r="S187" s="133"/>
      <c r="T187" s="37"/>
    </row>
    <row r="188" spans="1:20" s="76" customFormat="1" ht="24" thickBot="1">
      <c r="A188" s="88"/>
      <c r="B188" s="156" t="s">
        <v>388</v>
      </c>
      <c r="C188" s="90"/>
      <c r="D188" s="91">
        <f t="shared" si="7"/>
        <v>1</v>
      </c>
      <c r="E188" s="103">
        <v>20</v>
      </c>
      <c r="F188" s="111"/>
      <c r="G188" s="103"/>
      <c r="H188" s="103"/>
      <c r="I188" s="103"/>
      <c r="J188" s="103"/>
      <c r="K188" s="103"/>
      <c r="L188" s="159"/>
      <c r="M188" s="79"/>
      <c r="N188" s="95">
        <f t="shared" si="9"/>
        <v>20</v>
      </c>
      <c r="O188" s="96">
        <f t="shared" si="8"/>
        <v>20</v>
      </c>
      <c r="R188" s="14"/>
      <c r="S188" s="133"/>
      <c r="T188" s="37"/>
    </row>
    <row r="189" spans="1:20" s="76" customFormat="1" ht="24" thickBot="1">
      <c r="A189" s="88"/>
      <c r="B189" s="156" t="s">
        <v>389</v>
      </c>
      <c r="C189" s="94"/>
      <c r="D189" s="91">
        <f t="shared" si="7"/>
        <v>1</v>
      </c>
      <c r="E189" s="92">
        <v>20</v>
      </c>
      <c r="F189" s="111"/>
      <c r="G189" s="92"/>
      <c r="H189" s="92"/>
      <c r="I189" s="92"/>
      <c r="J189" s="92"/>
      <c r="K189" s="92"/>
      <c r="L189" s="94"/>
      <c r="N189" s="95">
        <f t="shared" si="9"/>
        <v>20</v>
      </c>
      <c r="O189" s="96">
        <f t="shared" si="8"/>
        <v>20</v>
      </c>
      <c r="R189" s="14"/>
      <c r="S189" s="133"/>
      <c r="T189" s="37"/>
    </row>
    <row r="190" spans="1:20" s="76" customFormat="1" ht="24" thickBot="1">
      <c r="A190" s="88"/>
      <c r="B190" s="153" t="s">
        <v>390</v>
      </c>
      <c r="C190" s="94"/>
      <c r="D190" s="91">
        <f t="shared" si="7"/>
        <v>1</v>
      </c>
      <c r="E190" s="92">
        <v>20</v>
      </c>
      <c r="F190" s="111"/>
      <c r="G190" s="92"/>
      <c r="H190" s="92"/>
      <c r="I190" s="92"/>
      <c r="J190" s="92"/>
      <c r="K190" s="92"/>
      <c r="L190" s="94"/>
      <c r="M190" s="79"/>
      <c r="N190" s="95">
        <f t="shared" si="9"/>
        <v>20</v>
      </c>
      <c r="O190" s="96">
        <f t="shared" si="8"/>
        <v>20</v>
      </c>
      <c r="R190" s="14"/>
      <c r="S190" s="133"/>
      <c r="T190" s="37"/>
    </row>
    <row r="191" spans="1:20" s="76" customFormat="1" ht="24" thickBot="1">
      <c r="A191" s="91"/>
      <c r="B191" s="153" t="s">
        <v>391</v>
      </c>
      <c r="C191" s="90"/>
      <c r="D191" s="91">
        <f t="shared" si="7"/>
        <v>1</v>
      </c>
      <c r="E191" s="92">
        <v>20</v>
      </c>
      <c r="F191" s="111"/>
      <c r="G191" s="92"/>
      <c r="H191" s="92"/>
      <c r="I191" s="92"/>
      <c r="J191" s="92"/>
      <c r="K191" s="92"/>
      <c r="L191" s="94"/>
      <c r="M191" s="79"/>
      <c r="N191" s="95">
        <f t="shared" si="9"/>
        <v>20</v>
      </c>
      <c r="O191" s="96">
        <f t="shared" si="8"/>
        <v>20</v>
      </c>
      <c r="R191" s="14"/>
      <c r="S191" s="133"/>
      <c r="T191" s="37"/>
    </row>
    <row r="192" spans="1:20" s="76" customFormat="1" ht="24" thickBot="1">
      <c r="A192" s="88"/>
      <c r="B192" s="153" t="s">
        <v>392</v>
      </c>
      <c r="C192" s="90"/>
      <c r="D192" s="91">
        <f t="shared" si="7"/>
        <v>1</v>
      </c>
      <c r="E192" s="127">
        <v>20</v>
      </c>
      <c r="F192" s="135"/>
      <c r="G192" s="127"/>
      <c r="H192" s="127"/>
      <c r="I192" s="127"/>
      <c r="J192" s="127"/>
      <c r="K192" s="127"/>
      <c r="L192" s="166"/>
      <c r="M192" s="117"/>
      <c r="N192" s="95">
        <f t="shared" si="9"/>
        <v>20</v>
      </c>
      <c r="O192" s="96">
        <f t="shared" si="8"/>
        <v>20</v>
      </c>
      <c r="R192" s="14"/>
      <c r="S192" s="133"/>
      <c r="T192" s="37"/>
    </row>
    <row r="193" spans="1:20" s="76" customFormat="1" ht="18.75" customHeight="1" thickBot="1">
      <c r="A193" s="88"/>
      <c r="B193" s="180" t="s">
        <v>393</v>
      </c>
      <c r="C193" s="90"/>
      <c r="D193" s="91">
        <f t="shared" si="7"/>
        <v>1</v>
      </c>
      <c r="E193" s="92">
        <v>20</v>
      </c>
      <c r="F193" s="111"/>
      <c r="G193" s="92"/>
      <c r="H193" s="92"/>
      <c r="I193" s="92"/>
      <c r="J193" s="92"/>
      <c r="K193" s="92"/>
      <c r="L193" s="94"/>
      <c r="M193" s="79"/>
      <c r="N193" s="95">
        <f t="shared" si="9"/>
        <v>20</v>
      </c>
      <c r="O193" s="96">
        <f t="shared" si="8"/>
        <v>20</v>
      </c>
      <c r="R193" s="14"/>
      <c r="S193" s="133"/>
      <c r="T193" s="37"/>
    </row>
    <row r="194" spans="1:20" s="76" customFormat="1" ht="18.75" customHeight="1" thickBot="1">
      <c r="A194" s="88"/>
      <c r="B194" s="153" t="s">
        <v>394</v>
      </c>
      <c r="C194" s="90"/>
      <c r="D194" s="91">
        <f t="shared" si="7"/>
        <v>1</v>
      </c>
      <c r="E194" s="114">
        <v>20</v>
      </c>
      <c r="F194" s="111"/>
      <c r="G194" s="114"/>
      <c r="H194" s="114"/>
      <c r="I194" s="114"/>
      <c r="J194" s="114"/>
      <c r="K194" s="114"/>
      <c r="L194" s="168"/>
      <c r="M194" s="79"/>
      <c r="N194" s="95">
        <f t="shared" si="9"/>
        <v>20</v>
      </c>
      <c r="O194" s="96">
        <f t="shared" si="8"/>
        <v>20</v>
      </c>
      <c r="R194" s="14"/>
      <c r="S194" s="133"/>
      <c r="T194" s="37"/>
    </row>
    <row r="195" spans="1:20" s="76" customFormat="1" ht="18.75" customHeight="1" thickBot="1">
      <c r="A195" s="88"/>
      <c r="B195" s="180" t="s">
        <v>395</v>
      </c>
      <c r="C195" s="90"/>
      <c r="D195" s="91">
        <f t="shared" si="7"/>
        <v>1</v>
      </c>
      <c r="E195" s="127">
        <v>20</v>
      </c>
      <c r="F195" s="135"/>
      <c r="G195" s="127"/>
      <c r="H195" s="127"/>
      <c r="I195" s="127"/>
      <c r="J195" s="127"/>
      <c r="K195" s="127"/>
      <c r="L195" s="166"/>
      <c r="M195" s="136"/>
      <c r="N195" s="95">
        <f t="shared" si="9"/>
        <v>20</v>
      </c>
      <c r="O195" s="96">
        <f t="shared" si="8"/>
        <v>20</v>
      </c>
      <c r="R195" s="14"/>
      <c r="S195" s="133"/>
      <c r="T195" s="37"/>
    </row>
    <row r="196" spans="1:20" s="76" customFormat="1" ht="18.75" customHeight="1" thickBot="1">
      <c r="A196" s="88"/>
      <c r="B196" s="153" t="s">
        <v>396</v>
      </c>
      <c r="C196" s="94"/>
      <c r="D196" s="91">
        <f t="shared" si="7"/>
        <v>1</v>
      </c>
      <c r="E196" s="107">
        <v>20</v>
      </c>
      <c r="F196" s="111"/>
      <c r="G196" s="107"/>
      <c r="H196" s="107"/>
      <c r="I196" s="107"/>
      <c r="J196" s="107"/>
      <c r="K196" s="107"/>
      <c r="L196" s="109"/>
      <c r="M196" s="79"/>
      <c r="N196" s="95">
        <f t="shared" si="9"/>
        <v>20</v>
      </c>
      <c r="O196" s="96">
        <f t="shared" si="8"/>
        <v>20</v>
      </c>
      <c r="R196" s="14"/>
      <c r="S196" s="133"/>
      <c r="T196" s="37"/>
    </row>
    <row r="197" spans="1:20" s="76" customFormat="1" ht="18.75" customHeight="1" thickBot="1">
      <c r="A197" s="88"/>
      <c r="B197" s="183" t="s">
        <v>397</v>
      </c>
      <c r="C197" s="90"/>
      <c r="D197" s="91">
        <f t="shared" ref="D197:D238" si="10">COUNT(E197:L197)</f>
        <v>1</v>
      </c>
      <c r="E197" s="127">
        <v>20</v>
      </c>
      <c r="F197" s="135"/>
      <c r="G197" s="127"/>
      <c r="H197" s="127"/>
      <c r="I197" s="127"/>
      <c r="J197" s="127"/>
      <c r="K197" s="127"/>
      <c r="L197" s="166"/>
      <c r="M197" s="136"/>
      <c r="N197" s="95">
        <f t="shared" si="9"/>
        <v>20</v>
      </c>
      <c r="O197" s="96">
        <f t="shared" ref="O197:O238" si="11">SUM(E197:L197)/D197</f>
        <v>20</v>
      </c>
      <c r="R197" s="14"/>
      <c r="S197" s="133"/>
      <c r="T197" s="37"/>
    </row>
    <row r="198" spans="1:20" s="76" customFormat="1" ht="18.75" customHeight="1" thickBot="1">
      <c r="A198" s="88"/>
      <c r="B198" s="153" t="s">
        <v>398</v>
      </c>
      <c r="C198" s="94"/>
      <c r="D198" s="91">
        <f t="shared" si="10"/>
        <v>1</v>
      </c>
      <c r="E198" s="107">
        <v>20</v>
      </c>
      <c r="F198" s="111"/>
      <c r="G198" s="107"/>
      <c r="H198" s="107"/>
      <c r="I198" s="107"/>
      <c r="J198" s="107"/>
      <c r="K198" s="107"/>
      <c r="L198" s="109"/>
      <c r="M198" s="79"/>
      <c r="N198" s="95">
        <f t="shared" si="9"/>
        <v>20</v>
      </c>
      <c r="O198" s="96">
        <f t="shared" si="11"/>
        <v>20</v>
      </c>
      <c r="R198" s="14"/>
      <c r="S198" s="133"/>
      <c r="T198" s="37"/>
    </row>
    <row r="199" spans="1:20" s="76" customFormat="1" ht="18.75" customHeight="1" thickBot="1">
      <c r="A199" s="88"/>
      <c r="B199" s="180" t="s">
        <v>399</v>
      </c>
      <c r="C199" s="94"/>
      <c r="D199" s="91">
        <f t="shared" si="10"/>
        <v>1</v>
      </c>
      <c r="E199" s="92">
        <v>20</v>
      </c>
      <c r="F199" s="111"/>
      <c r="G199" s="92"/>
      <c r="H199" s="92"/>
      <c r="I199" s="92"/>
      <c r="J199" s="92"/>
      <c r="K199" s="92"/>
      <c r="L199" s="94"/>
      <c r="M199" s="79"/>
      <c r="N199" s="95">
        <f t="shared" si="9"/>
        <v>20</v>
      </c>
      <c r="O199" s="96">
        <f t="shared" si="11"/>
        <v>20</v>
      </c>
      <c r="R199" s="14"/>
      <c r="S199" s="133"/>
      <c r="T199" s="37"/>
    </row>
    <row r="200" spans="1:20" s="76" customFormat="1" ht="18.75" customHeight="1" thickBot="1">
      <c r="A200" s="88"/>
      <c r="B200" s="153" t="s">
        <v>400</v>
      </c>
      <c r="C200" s="90"/>
      <c r="D200" s="91">
        <f t="shared" si="10"/>
        <v>1</v>
      </c>
      <c r="E200" s="127">
        <v>20</v>
      </c>
      <c r="F200" s="126"/>
      <c r="G200" s="127"/>
      <c r="H200" s="127"/>
      <c r="I200" s="127"/>
      <c r="J200" s="127"/>
      <c r="K200" s="127"/>
      <c r="L200" s="166"/>
      <c r="M200" s="79"/>
      <c r="N200" s="95">
        <f t="shared" si="9"/>
        <v>20</v>
      </c>
      <c r="O200" s="96">
        <f t="shared" si="11"/>
        <v>20</v>
      </c>
      <c r="R200" s="14"/>
      <c r="S200" s="133"/>
      <c r="T200" s="37"/>
    </row>
    <row r="201" spans="1:20" s="76" customFormat="1" ht="18.75" customHeight="1" thickBot="1">
      <c r="A201" s="88"/>
      <c r="B201" s="180" t="s">
        <v>401</v>
      </c>
      <c r="C201" s="90"/>
      <c r="D201" s="91">
        <f t="shared" si="10"/>
        <v>1</v>
      </c>
      <c r="E201" s="107">
        <v>20</v>
      </c>
      <c r="F201" s="126"/>
      <c r="G201" s="127"/>
      <c r="H201" s="127"/>
      <c r="I201" s="127"/>
      <c r="J201" s="127"/>
      <c r="K201" s="127"/>
      <c r="L201" s="166"/>
      <c r="M201" s="79"/>
      <c r="N201" s="95">
        <f t="shared" si="9"/>
        <v>20</v>
      </c>
      <c r="O201" s="96">
        <f t="shared" si="11"/>
        <v>20</v>
      </c>
      <c r="R201" s="14"/>
      <c r="S201" s="133"/>
      <c r="T201" s="37"/>
    </row>
    <row r="202" spans="1:20" s="76" customFormat="1" ht="18.75" customHeight="1" thickBot="1">
      <c r="A202" s="88"/>
      <c r="B202" s="153" t="s">
        <v>402</v>
      </c>
      <c r="C202" s="90"/>
      <c r="D202" s="91">
        <f t="shared" si="10"/>
        <v>1</v>
      </c>
      <c r="E202" s="92">
        <v>20</v>
      </c>
      <c r="F202" s="126"/>
      <c r="G202" s="127"/>
      <c r="H202" s="127"/>
      <c r="I202" s="127"/>
      <c r="J202" s="127"/>
      <c r="K202" s="127"/>
      <c r="L202" s="166"/>
      <c r="M202" s="79"/>
      <c r="N202" s="95">
        <f t="shared" si="9"/>
        <v>20</v>
      </c>
      <c r="O202" s="96">
        <f t="shared" si="11"/>
        <v>20</v>
      </c>
      <c r="R202" s="14"/>
      <c r="S202" s="133"/>
      <c r="T202" s="37"/>
    </row>
    <row r="203" spans="1:20" s="76" customFormat="1" ht="18.75" customHeight="1" thickBot="1">
      <c r="A203" s="88"/>
      <c r="B203" s="153" t="s">
        <v>403</v>
      </c>
      <c r="C203" s="90"/>
      <c r="D203" s="91">
        <f t="shared" si="10"/>
        <v>1</v>
      </c>
      <c r="E203" s="127">
        <v>20</v>
      </c>
      <c r="F203" s="126"/>
      <c r="G203" s="127"/>
      <c r="H203" s="127"/>
      <c r="I203" s="127"/>
      <c r="J203" s="127"/>
      <c r="K203" s="127"/>
      <c r="L203" s="166"/>
      <c r="M203" s="79"/>
      <c r="N203" s="95">
        <f t="shared" si="9"/>
        <v>20</v>
      </c>
      <c r="O203" s="96">
        <f t="shared" si="11"/>
        <v>20</v>
      </c>
      <c r="R203" s="14"/>
      <c r="S203" s="133"/>
      <c r="T203" s="37"/>
    </row>
    <row r="204" spans="1:20" s="76" customFormat="1" ht="18.75" customHeight="1" thickBot="1">
      <c r="A204" s="88"/>
      <c r="B204" s="180" t="s">
        <v>404</v>
      </c>
      <c r="C204" s="90"/>
      <c r="D204" s="91">
        <f t="shared" si="10"/>
        <v>1</v>
      </c>
      <c r="E204" s="107">
        <v>20</v>
      </c>
      <c r="F204" s="126"/>
      <c r="G204" s="127"/>
      <c r="H204" s="127"/>
      <c r="I204" s="127"/>
      <c r="J204" s="127"/>
      <c r="K204" s="127"/>
      <c r="L204" s="166"/>
      <c r="M204" s="79"/>
      <c r="N204" s="95">
        <f t="shared" si="9"/>
        <v>20</v>
      </c>
      <c r="O204" s="96">
        <f t="shared" si="11"/>
        <v>20</v>
      </c>
      <c r="R204" s="14"/>
      <c r="S204" s="133"/>
      <c r="T204" s="37"/>
    </row>
    <row r="205" spans="1:20" s="76" customFormat="1" ht="18.75" customHeight="1" thickBot="1">
      <c r="A205" s="88"/>
      <c r="B205" s="153" t="s">
        <v>405</v>
      </c>
      <c r="C205" s="90"/>
      <c r="D205" s="91">
        <f t="shared" si="10"/>
        <v>1</v>
      </c>
      <c r="E205" s="92">
        <v>20</v>
      </c>
      <c r="F205" s="126"/>
      <c r="G205" s="127"/>
      <c r="H205" s="127"/>
      <c r="I205" s="127"/>
      <c r="J205" s="127"/>
      <c r="K205" s="127"/>
      <c r="L205" s="166"/>
      <c r="M205" s="79"/>
      <c r="N205" s="95">
        <f t="shared" si="9"/>
        <v>20</v>
      </c>
      <c r="O205" s="96">
        <f t="shared" si="11"/>
        <v>20</v>
      </c>
      <c r="R205" s="14"/>
      <c r="S205" s="133"/>
      <c r="T205" s="37"/>
    </row>
    <row r="206" spans="1:20" s="76" customFormat="1" ht="18.75" customHeight="1" thickBot="1">
      <c r="A206" s="88"/>
      <c r="B206" s="180" t="s">
        <v>406</v>
      </c>
      <c r="C206" s="90"/>
      <c r="D206" s="91">
        <f t="shared" si="10"/>
        <v>1</v>
      </c>
      <c r="E206" s="127">
        <v>20</v>
      </c>
      <c r="F206" s="126"/>
      <c r="G206" s="127"/>
      <c r="H206" s="127"/>
      <c r="I206" s="127"/>
      <c r="J206" s="127"/>
      <c r="K206" s="127"/>
      <c r="L206" s="166"/>
      <c r="M206" s="79"/>
      <c r="N206" s="95">
        <f t="shared" si="9"/>
        <v>20</v>
      </c>
      <c r="O206" s="96">
        <f t="shared" si="11"/>
        <v>20</v>
      </c>
      <c r="R206" s="14"/>
      <c r="S206" s="133"/>
      <c r="T206" s="37"/>
    </row>
    <row r="207" spans="1:20" s="76" customFormat="1" ht="18.75" customHeight="1" thickBot="1">
      <c r="A207" s="88"/>
      <c r="B207" s="153" t="s">
        <v>234</v>
      </c>
      <c r="C207" s="90"/>
      <c r="D207" s="91">
        <f t="shared" si="10"/>
        <v>1</v>
      </c>
      <c r="E207" s="107">
        <v>20</v>
      </c>
      <c r="F207" s="126"/>
      <c r="G207" s="127"/>
      <c r="H207" s="127"/>
      <c r="I207" s="127"/>
      <c r="J207" s="127"/>
      <c r="K207" s="127"/>
      <c r="L207" s="166"/>
      <c r="M207" s="79"/>
      <c r="N207" s="95">
        <f t="shared" si="9"/>
        <v>20</v>
      </c>
      <c r="O207" s="96">
        <f t="shared" si="11"/>
        <v>20</v>
      </c>
      <c r="R207" s="14"/>
      <c r="S207" s="133"/>
      <c r="T207" s="37"/>
    </row>
    <row r="208" spans="1:20" s="76" customFormat="1" ht="18.75" customHeight="1" thickBot="1">
      <c r="A208" s="88"/>
      <c r="B208" s="180" t="s">
        <v>235</v>
      </c>
      <c r="C208" s="90"/>
      <c r="D208" s="91">
        <f t="shared" si="10"/>
        <v>1</v>
      </c>
      <c r="E208" s="92">
        <v>20</v>
      </c>
      <c r="F208" s="111"/>
      <c r="G208" s="92"/>
      <c r="H208" s="92"/>
      <c r="I208" s="92"/>
      <c r="J208" s="92"/>
      <c r="K208" s="92"/>
      <c r="L208" s="94"/>
      <c r="M208" s="79"/>
      <c r="N208" s="95">
        <f t="shared" ref="N208:N238" si="12">SUM(E208:L208)</f>
        <v>20</v>
      </c>
      <c r="O208" s="96">
        <f t="shared" si="11"/>
        <v>20</v>
      </c>
      <c r="R208" s="14"/>
      <c r="S208" s="133"/>
      <c r="T208" s="37"/>
    </row>
    <row r="209" spans="1:20" s="76" customFormat="1" ht="18.75" customHeight="1" thickBot="1">
      <c r="A209" s="88"/>
      <c r="B209" s="153" t="s">
        <v>407</v>
      </c>
      <c r="C209" s="90"/>
      <c r="D209" s="91">
        <f t="shared" si="10"/>
        <v>1</v>
      </c>
      <c r="E209" s="127">
        <v>20</v>
      </c>
      <c r="F209" s="126"/>
      <c r="G209" s="127"/>
      <c r="H209" s="127"/>
      <c r="I209" s="127"/>
      <c r="J209" s="127"/>
      <c r="K209" s="127"/>
      <c r="L209" s="166"/>
      <c r="M209" s="79"/>
      <c r="N209" s="95">
        <f t="shared" si="12"/>
        <v>20</v>
      </c>
      <c r="O209" s="96">
        <f t="shared" si="11"/>
        <v>20</v>
      </c>
      <c r="R209" s="14"/>
      <c r="S209" s="133"/>
      <c r="T209" s="37"/>
    </row>
    <row r="210" spans="1:20" s="76" customFormat="1" ht="18.75" customHeight="1" thickBot="1">
      <c r="A210" s="88"/>
      <c r="B210" s="180" t="s">
        <v>408</v>
      </c>
      <c r="C210" s="90"/>
      <c r="D210" s="91">
        <f t="shared" si="10"/>
        <v>1</v>
      </c>
      <c r="E210" s="107">
        <v>20</v>
      </c>
      <c r="F210" s="126"/>
      <c r="G210" s="127"/>
      <c r="H210" s="127"/>
      <c r="I210" s="127"/>
      <c r="J210" s="127"/>
      <c r="K210" s="127"/>
      <c r="L210" s="166"/>
      <c r="M210" s="79"/>
      <c r="N210" s="95">
        <f t="shared" si="12"/>
        <v>20</v>
      </c>
      <c r="O210" s="96">
        <f t="shared" si="11"/>
        <v>20</v>
      </c>
      <c r="R210" s="14"/>
      <c r="S210" s="133"/>
      <c r="T210" s="37"/>
    </row>
    <row r="211" spans="1:20" s="76" customFormat="1" ht="18.75" customHeight="1" thickBot="1">
      <c r="A211" s="88"/>
      <c r="B211" s="153" t="s">
        <v>409</v>
      </c>
      <c r="C211" s="94"/>
      <c r="D211" s="91">
        <f t="shared" si="10"/>
        <v>1</v>
      </c>
      <c r="E211" s="92">
        <v>20</v>
      </c>
      <c r="F211" s="111"/>
      <c r="G211" s="92"/>
      <c r="H211" s="92"/>
      <c r="I211" s="92"/>
      <c r="J211" s="92"/>
      <c r="K211" s="92"/>
      <c r="L211" s="94"/>
      <c r="M211" s="79"/>
      <c r="N211" s="95">
        <f t="shared" si="12"/>
        <v>20</v>
      </c>
      <c r="O211" s="96">
        <f t="shared" si="11"/>
        <v>20</v>
      </c>
      <c r="R211" s="14"/>
      <c r="S211" s="133"/>
      <c r="T211" s="37"/>
    </row>
    <row r="212" spans="1:20" s="76" customFormat="1" ht="18.75" customHeight="1" thickBot="1">
      <c r="A212" s="88"/>
      <c r="B212" s="180" t="s">
        <v>410</v>
      </c>
      <c r="C212" s="90"/>
      <c r="D212" s="91">
        <f t="shared" si="10"/>
        <v>1</v>
      </c>
      <c r="E212" s="127">
        <v>20</v>
      </c>
      <c r="F212" s="126"/>
      <c r="G212" s="127"/>
      <c r="H212" s="127"/>
      <c r="I212" s="127"/>
      <c r="J212" s="127"/>
      <c r="K212" s="127"/>
      <c r="L212" s="166"/>
      <c r="M212" s="79"/>
      <c r="N212" s="95">
        <f t="shared" si="12"/>
        <v>20</v>
      </c>
      <c r="O212" s="96">
        <f t="shared" si="11"/>
        <v>20</v>
      </c>
      <c r="R212" s="14"/>
      <c r="S212" s="133"/>
      <c r="T212" s="37"/>
    </row>
    <row r="213" spans="1:20" s="76" customFormat="1" ht="18.75" customHeight="1" thickBot="1">
      <c r="A213" s="88"/>
      <c r="B213" s="153" t="s">
        <v>411</v>
      </c>
      <c r="C213" s="90"/>
      <c r="D213" s="91">
        <f t="shared" si="10"/>
        <v>1</v>
      </c>
      <c r="E213" s="107">
        <v>20</v>
      </c>
      <c r="F213" s="111"/>
      <c r="G213" s="92"/>
      <c r="H213" s="92"/>
      <c r="I213" s="92"/>
      <c r="J213" s="92"/>
      <c r="K213" s="92"/>
      <c r="L213" s="94"/>
      <c r="M213" s="79"/>
      <c r="N213" s="95">
        <f t="shared" si="12"/>
        <v>20</v>
      </c>
      <c r="O213" s="96">
        <f t="shared" si="11"/>
        <v>20</v>
      </c>
      <c r="R213" s="14"/>
      <c r="S213" s="133"/>
      <c r="T213" s="37"/>
    </row>
    <row r="214" spans="1:20" s="76" customFormat="1" ht="18.75" customHeight="1" thickBot="1">
      <c r="A214" s="91"/>
      <c r="B214" s="180" t="s">
        <v>412</v>
      </c>
      <c r="C214" s="94"/>
      <c r="D214" s="91">
        <f t="shared" si="10"/>
        <v>1</v>
      </c>
      <c r="E214" s="92">
        <v>20</v>
      </c>
      <c r="F214" s="111"/>
      <c r="G214" s="107"/>
      <c r="H214" s="107"/>
      <c r="I214" s="107"/>
      <c r="J214" s="107"/>
      <c r="K214" s="107"/>
      <c r="L214" s="109"/>
      <c r="M214" s="79"/>
      <c r="N214" s="95">
        <f t="shared" si="12"/>
        <v>20</v>
      </c>
      <c r="O214" s="96">
        <f t="shared" si="11"/>
        <v>20</v>
      </c>
      <c r="R214" s="14"/>
      <c r="S214" s="133"/>
      <c r="T214" s="37"/>
    </row>
    <row r="215" spans="1:20" s="76" customFormat="1" ht="18.75" customHeight="1" thickBot="1">
      <c r="A215" s="88"/>
      <c r="B215" s="153" t="s">
        <v>413</v>
      </c>
      <c r="C215" s="90"/>
      <c r="D215" s="91">
        <f t="shared" si="10"/>
        <v>1</v>
      </c>
      <c r="E215" s="127">
        <v>20</v>
      </c>
      <c r="F215" s="126"/>
      <c r="G215" s="127"/>
      <c r="H215" s="127"/>
      <c r="I215" s="127"/>
      <c r="J215" s="127"/>
      <c r="K215" s="127"/>
      <c r="L215" s="166"/>
      <c r="M215" s="79"/>
      <c r="N215" s="95">
        <f t="shared" si="12"/>
        <v>20</v>
      </c>
      <c r="O215" s="96">
        <f t="shared" si="11"/>
        <v>20</v>
      </c>
      <c r="R215" s="14"/>
      <c r="S215" s="133"/>
      <c r="T215" s="37"/>
    </row>
    <row r="216" spans="1:20" s="76" customFormat="1" ht="18.75" customHeight="1" thickBot="1">
      <c r="A216" s="88"/>
      <c r="B216" s="180" t="s">
        <v>414</v>
      </c>
      <c r="C216" s="90"/>
      <c r="D216" s="91">
        <f t="shared" si="10"/>
        <v>1</v>
      </c>
      <c r="E216" s="107">
        <v>20</v>
      </c>
      <c r="F216" s="126"/>
      <c r="G216" s="127"/>
      <c r="H216" s="127"/>
      <c r="I216" s="127"/>
      <c r="J216" s="127"/>
      <c r="K216" s="127"/>
      <c r="L216" s="166"/>
      <c r="M216" s="79"/>
      <c r="N216" s="95">
        <f t="shared" si="12"/>
        <v>20</v>
      </c>
      <c r="O216" s="96">
        <f t="shared" si="11"/>
        <v>20</v>
      </c>
      <c r="R216" s="14"/>
      <c r="S216" s="133"/>
      <c r="T216" s="37"/>
    </row>
    <row r="217" spans="1:20" s="76" customFormat="1" ht="18.75" customHeight="1" thickBot="1">
      <c r="A217" s="88"/>
      <c r="B217" s="153" t="s">
        <v>415</v>
      </c>
      <c r="C217" s="94"/>
      <c r="D217" s="91">
        <f t="shared" si="10"/>
        <v>1</v>
      </c>
      <c r="E217" s="92">
        <v>20</v>
      </c>
      <c r="F217" s="111"/>
      <c r="G217" s="114"/>
      <c r="H217" s="114"/>
      <c r="I217" s="114"/>
      <c r="J217" s="114"/>
      <c r="K217" s="114"/>
      <c r="L217" s="168"/>
      <c r="M217" s="79"/>
      <c r="N217" s="95">
        <f t="shared" si="12"/>
        <v>20</v>
      </c>
      <c r="O217" s="96">
        <f t="shared" si="11"/>
        <v>20</v>
      </c>
      <c r="R217" s="14"/>
      <c r="S217" s="133"/>
      <c r="T217" s="37"/>
    </row>
    <row r="218" spans="1:20" s="76" customFormat="1" ht="18.75" customHeight="1" thickBot="1">
      <c r="A218" s="88"/>
      <c r="B218" s="180" t="s">
        <v>416</v>
      </c>
      <c r="C218" s="90"/>
      <c r="D218" s="91">
        <f t="shared" si="10"/>
        <v>1</v>
      </c>
      <c r="E218" s="127">
        <v>20</v>
      </c>
      <c r="F218" s="126"/>
      <c r="G218" s="127"/>
      <c r="H218" s="127"/>
      <c r="I218" s="127"/>
      <c r="J218" s="127"/>
      <c r="K218" s="127"/>
      <c r="L218" s="166"/>
      <c r="M218" s="79"/>
      <c r="N218" s="95">
        <f t="shared" si="12"/>
        <v>20</v>
      </c>
      <c r="O218" s="96">
        <f t="shared" si="11"/>
        <v>20</v>
      </c>
      <c r="R218" s="14"/>
      <c r="S218" s="133"/>
      <c r="T218" s="37"/>
    </row>
    <row r="219" spans="1:20" s="76" customFormat="1" ht="18.75" customHeight="1" thickBot="1">
      <c r="A219" s="88"/>
      <c r="B219" s="153" t="s">
        <v>417</v>
      </c>
      <c r="C219" s="90"/>
      <c r="D219" s="91">
        <f t="shared" si="10"/>
        <v>1</v>
      </c>
      <c r="E219" s="107">
        <v>20</v>
      </c>
      <c r="F219" s="126"/>
      <c r="G219" s="127"/>
      <c r="H219" s="127"/>
      <c r="I219" s="127"/>
      <c r="J219" s="127"/>
      <c r="K219" s="127"/>
      <c r="L219" s="166"/>
      <c r="M219" s="79"/>
      <c r="N219" s="95">
        <f t="shared" si="12"/>
        <v>20</v>
      </c>
      <c r="O219" s="96">
        <f t="shared" si="11"/>
        <v>20</v>
      </c>
      <c r="R219" s="14"/>
      <c r="S219" s="133"/>
      <c r="T219" s="37"/>
    </row>
    <row r="220" spans="1:20" s="76" customFormat="1" ht="18.75" customHeight="1" thickBot="1">
      <c r="A220" s="88"/>
      <c r="B220" s="180" t="s">
        <v>418</v>
      </c>
      <c r="C220" s="94"/>
      <c r="D220" s="91">
        <f t="shared" si="10"/>
        <v>1</v>
      </c>
      <c r="E220" s="92">
        <v>20</v>
      </c>
      <c r="F220" s="111"/>
      <c r="G220" s="92"/>
      <c r="H220" s="92"/>
      <c r="I220" s="92"/>
      <c r="J220" s="92"/>
      <c r="K220" s="92"/>
      <c r="L220" s="94"/>
      <c r="M220" s="79"/>
      <c r="N220" s="95">
        <f t="shared" si="12"/>
        <v>20</v>
      </c>
      <c r="O220" s="96">
        <f t="shared" si="11"/>
        <v>20</v>
      </c>
      <c r="R220" s="14"/>
      <c r="S220" s="133"/>
      <c r="T220" s="37"/>
    </row>
    <row r="221" spans="1:20" s="76" customFormat="1" ht="18.75" customHeight="1" thickBot="1">
      <c r="A221" s="88"/>
      <c r="B221" s="153" t="s">
        <v>419</v>
      </c>
      <c r="C221" s="90"/>
      <c r="D221" s="91">
        <f t="shared" si="10"/>
        <v>1</v>
      </c>
      <c r="E221" s="127">
        <v>20</v>
      </c>
      <c r="F221" s="126"/>
      <c r="G221" s="127"/>
      <c r="H221" s="127"/>
      <c r="I221" s="127"/>
      <c r="J221" s="127"/>
      <c r="K221" s="127"/>
      <c r="L221" s="166"/>
      <c r="M221" s="79"/>
      <c r="N221" s="95">
        <f t="shared" si="12"/>
        <v>20</v>
      </c>
      <c r="O221" s="96">
        <f t="shared" si="11"/>
        <v>20</v>
      </c>
      <c r="R221" s="14"/>
      <c r="S221" s="133"/>
      <c r="T221" s="37"/>
    </row>
    <row r="222" spans="1:20" s="76" customFormat="1" ht="18.75" customHeight="1" thickBot="1">
      <c r="A222" s="88"/>
      <c r="B222" s="180" t="s">
        <v>420</v>
      </c>
      <c r="C222" s="90"/>
      <c r="D222" s="91">
        <f t="shared" si="10"/>
        <v>1</v>
      </c>
      <c r="E222" s="107">
        <v>20</v>
      </c>
      <c r="F222" s="111"/>
      <c r="G222" s="92"/>
      <c r="H222" s="92"/>
      <c r="I222" s="92"/>
      <c r="J222" s="92"/>
      <c r="K222" s="92"/>
      <c r="L222" s="94"/>
      <c r="M222" s="79"/>
      <c r="N222" s="95">
        <f t="shared" si="12"/>
        <v>20</v>
      </c>
      <c r="O222" s="96">
        <f t="shared" si="11"/>
        <v>20</v>
      </c>
      <c r="R222" s="14"/>
      <c r="S222" s="133"/>
      <c r="T222" s="37"/>
    </row>
    <row r="223" spans="1:20" s="76" customFormat="1" ht="18.75" customHeight="1" thickBot="1">
      <c r="A223" s="91"/>
      <c r="B223" s="153" t="s">
        <v>421</v>
      </c>
      <c r="C223" s="90"/>
      <c r="D223" s="91">
        <f t="shared" si="10"/>
        <v>1</v>
      </c>
      <c r="E223" s="92">
        <v>20</v>
      </c>
      <c r="F223" s="126"/>
      <c r="G223" s="127"/>
      <c r="H223" s="127"/>
      <c r="I223" s="127"/>
      <c r="J223" s="127"/>
      <c r="K223" s="127"/>
      <c r="L223" s="166"/>
      <c r="M223" s="79"/>
      <c r="N223" s="95">
        <f t="shared" si="12"/>
        <v>20</v>
      </c>
      <c r="O223" s="96">
        <f t="shared" si="11"/>
        <v>20</v>
      </c>
      <c r="R223" s="14"/>
      <c r="S223" s="133"/>
      <c r="T223" s="37"/>
    </row>
    <row r="224" spans="1:20" s="76" customFormat="1" ht="18.75" customHeight="1" thickBot="1">
      <c r="A224" s="88"/>
      <c r="B224" s="180" t="s">
        <v>422</v>
      </c>
      <c r="C224" s="90"/>
      <c r="D224" s="91">
        <f t="shared" si="10"/>
        <v>1</v>
      </c>
      <c r="E224" s="127">
        <v>20</v>
      </c>
      <c r="F224" s="111"/>
      <c r="G224" s="103"/>
      <c r="H224" s="103"/>
      <c r="I224" s="103"/>
      <c r="J224" s="103"/>
      <c r="K224" s="103"/>
      <c r="L224" s="159"/>
      <c r="M224" s="79"/>
      <c r="N224" s="95">
        <f t="shared" si="12"/>
        <v>20</v>
      </c>
      <c r="O224" s="96">
        <f t="shared" si="11"/>
        <v>20</v>
      </c>
      <c r="R224" s="14"/>
      <c r="S224" s="133"/>
      <c r="T224" s="37"/>
    </row>
    <row r="225" spans="1:20" s="76" customFormat="1" ht="24" thickBot="1">
      <c r="A225" s="88"/>
      <c r="B225" s="153" t="s">
        <v>423</v>
      </c>
      <c r="C225" s="90"/>
      <c r="D225" s="91">
        <f t="shared" si="10"/>
        <v>1</v>
      </c>
      <c r="E225" s="107">
        <v>20</v>
      </c>
      <c r="F225" s="111"/>
      <c r="G225" s="92"/>
      <c r="H225" s="92"/>
      <c r="I225" s="92"/>
      <c r="J225" s="92"/>
      <c r="K225" s="92"/>
      <c r="L225" s="94"/>
      <c r="M225" s="79"/>
      <c r="N225" s="95">
        <f t="shared" si="12"/>
        <v>20</v>
      </c>
      <c r="O225" s="96">
        <f t="shared" si="11"/>
        <v>20</v>
      </c>
      <c r="R225" s="14"/>
      <c r="S225" s="133"/>
      <c r="T225" s="37"/>
    </row>
    <row r="226" spans="1:20" s="76" customFormat="1" ht="24" thickBot="1">
      <c r="A226" s="88"/>
      <c r="B226" s="180" t="s">
        <v>424</v>
      </c>
      <c r="C226" s="94"/>
      <c r="D226" s="91">
        <f t="shared" si="10"/>
        <v>1</v>
      </c>
      <c r="E226" s="92">
        <v>20</v>
      </c>
      <c r="F226" s="111"/>
      <c r="G226" s="107"/>
      <c r="H226" s="107"/>
      <c r="I226" s="107"/>
      <c r="J226" s="107"/>
      <c r="K226" s="107"/>
      <c r="L226" s="109"/>
      <c r="M226" s="79"/>
      <c r="N226" s="95">
        <f t="shared" si="12"/>
        <v>20</v>
      </c>
      <c r="O226" s="96">
        <f t="shared" si="11"/>
        <v>20</v>
      </c>
      <c r="R226" s="14"/>
      <c r="S226" s="133"/>
      <c r="T226" s="37"/>
    </row>
    <row r="227" spans="1:20" s="76" customFormat="1" ht="24" thickBot="1">
      <c r="A227" s="88"/>
      <c r="B227" s="153" t="s">
        <v>425</v>
      </c>
      <c r="C227" s="90"/>
      <c r="D227" s="91">
        <f t="shared" si="10"/>
        <v>1</v>
      </c>
      <c r="E227" s="127">
        <v>20</v>
      </c>
      <c r="F227" s="111"/>
      <c r="G227" s="114"/>
      <c r="H227" s="114"/>
      <c r="I227" s="114"/>
      <c r="J227" s="114"/>
      <c r="K227" s="114"/>
      <c r="L227" s="168"/>
      <c r="M227" s="79"/>
      <c r="N227" s="95">
        <f t="shared" si="12"/>
        <v>20</v>
      </c>
      <c r="O227" s="96">
        <f t="shared" si="11"/>
        <v>20</v>
      </c>
      <c r="R227" s="14"/>
      <c r="S227" s="133"/>
      <c r="T227" s="37"/>
    </row>
    <row r="228" spans="1:20" s="76" customFormat="1" ht="24" thickBot="1">
      <c r="A228" s="88"/>
      <c r="B228" s="153" t="s">
        <v>426</v>
      </c>
      <c r="C228" s="90"/>
      <c r="D228" s="91">
        <f t="shared" si="10"/>
        <v>1</v>
      </c>
      <c r="E228" s="107">
        <v>20</v>
      </c>
      <c r="F228" s="111"/>
      <c r="G228" s="103"/>
      <c r="H228" s="103"/>
      <c r="I228" s="103"/>
      <c r="J228" s="103"/>
      <c r="K228" s="103"/>
      <c r="L228" s="159"/>
      <c r="M228" s="79"/>
      <c r="N228" s="95">
        <f t="shared" si="12"/>
        <v>20</v>
      </c>
      <c r="O228" s="96">
        <f t="shared" si="11"/>
        <v>20</v>
      </c>
      <c r="R228" s="14"/>
      <c r="S228" s="133"/>
      <c r="T228" s="37"/>
    </row>
    <row r="229" spans="1:20" s="76" customFormat="1" ht="24" thickBot="1">
      <c r="A229" s="88"/>
      <c r="B229" s="184" t="s">
        <v>427</v>
      </c>
      <c r="C229" s="90"/>
      <c r="D229" s="91">
        <f t="shared" si="10"/>
        <v>1</v>
      </c>
      <c r="E229" s="92">
        <v>20</v>
      </c>
      <c r="F229" s="111"/>
      <c r="G229" s="92"/>
      <c r="H229" s="92"/>
      <c r="I229" s="92"/>
      <c r="J229" s="92"/>
      <c r="K229" s="92"/>
      <c r="L229" s="94"/>
      <c r="M229" s="79"/>
      <c r="N229" s="95">
        <f t="shared" si="12"/>
        <v>20</v>
      </c>
      <c r="O229" s="96">
        <f t="shared" si="11"/>
        <v>20</v>
      </c>
      <c r="R229" s="14"/>
      <c r="S229" s="133"/>
      <c r="T229" s="37"/>
    </row>
    <row r="230" spans="1:20" s="76" customFormat="1" ht="24" thickBot="1">
      <c r="A230" s="91"/>
      <c r="B230" s="185" t="s">
        <v>428</v>
      </c>
      <c r="C230" s="94"/>
      <c r="D230" s="91">
        <f t="shared" si="10"/>
        <v>1</v>
      </c>
      <c r="E230" s="127">
        <v>20</v>
      </c>
      <c r="F230" s="111"/>
      <c r="G230" s="92"/>
      <c r="H230" s="92"/>
      <c r="I230" s="92"/>
      <c r="J230" s="92"/>
      <c r="K230" s="92"/>
      <c r="L230" s="94"/>
      <c r="N230" s="95">
        <f t="shared" si="12"/>
        <v>20</v>
      </c>
      <c r="O230" s="96">
        <f t="shared" si="11"/>
        <v>20</v>
      </c>
      <c r="P230" s="97"/>
      <c r="S230" s="101"/>
      <c r="T230" s="37"/>
    </row>
    <row r="231" spans="1:20" s="76" customFormat="1" ht="24" thickBot="1">
      <c r="A231" s="91"/>
      <c r="B231" s="186" t="s">
        <v>429</v>
      </c>
      <c r="C231" s="94"/>
      <c r="D231" s="91">
        <f t="shared" si="10"/>
        <v>1</v>
      </c>
      <c r="E231" s="107">
        <v>20</v>
      </c>
      <c r="F231" s="111"/>
      <c r="G231" s="127"/>
      <c r="H231" s="127"/>
      <c r="I231" s="127"/>
      <c r="J231" s="127"/>
      <c r="K231" s="127"/>
      <c r="L231" s="166"/>
      <c r="M231" s="79"/>
      <c r="N231" s="95">
        <f t="shared" si="12"/>
        <v>20</v>
      </c>
      <c r="O231" s="96">
        <f t="shared" si="11"/>
        <v>20</v>
      </c>
      <c r="R231" s="14"/>
      <c r="S231" s="133"/>
      <c r="T231" s="37"/>
    </row>
    <row r="232" spans="1:20" s="76" customFormat="1" ht="24" thickBot="1">
      <c r="A232" s="88"/>
      <c r="B232" s="186" t="s">
        <v>430</v>
      </c>
      <c r="C232" s="94"/>
      <c r="D232" s="91">
        <f t="shared" si="10"/>
        <v>1</v>
      </c>
      <c r="E232" s="107"/>
      <c r="F232" s="111"/>
      <c r="G232" s="107"/>
      <c r="H232" s="107"/>
      <c r="I232" s="107"/>
      <c r="J232" s="107"/>
      <c r="K232" s="107"/>
      <c r="L232" s="109">
        <v>20</v>
      </c>
      <c r="M232" s="79"/>
      <c r="N232" s="95">
        <f t="shared" si="12"/>
        <v>20</v>
      </c>
      <c r="O232" s="96">
        <f t="shared" si="11"/>
        <v>20</v>
      </c>
      <c r="R232" s="14"/>
      <c r="S232" s="133"/>
      <c r="T232" s="37"/>
    </row>
    <row r="233" spans="1:20" s="76" customFormat="1" ht="24" thickBot="1">
      <c r="A233" s="88"/>
      <c r="B233" s="184" t="s">
        <v>431</v>
      </c>
      <c r="C233" s="94"/>
      <c r="D233" s="91">
        <f t="shared" si="10"/>
        <v>1</v>
      </c>
      <c r="E233" s="107"/>
      <c r="F233" s="111"/>
      <c r="G233" s="107"/>
      <c r="H233" s="107"/>
      <c r="I233" s="107"/>
      <c r="J233" s="107"/>
      <c r="K233" s="107"/>
      <c r="L233" s="109">
        <v>20</v>
      </c>
      <c r="M233" s="79"/>
      <c r="N233" s="95">
        <f t="shared" si="12"/>
        <v>20</v>
      </c>
      <c r="O233" s="96">
        <f t="shared" si="11"/>
        <v>20</v>
      </c>
      <c r="R233" s="14"/>
      <c r="S233" s="133"/>
      <c r="T233" s="37"/>
    </row>
    <row r="234" spans="1:20" s="76" customFormat="1" ht="24" thickBot="1">
      <c r="A234" s="91"/>
      <c r="B234" s="185" t="s">
        <v>132</v>
      </c>
      <c r="C234" s="94"/>
      <c r="D234" s="91">
        <f t="shared" si="10"/>
        <v>1</v>
      </c>
      <c r="E234" s="92"/>
      <c r="F234" s="111"/>
      <c r="G234" s="92"/>
      <c r="H234" s="92"/>
      <c r="I234" s="92"/>
      <c r="J234" s="92"/>
      <c r="K234" s="92"/>
      <c r="L234" s="94">
        <v>20</v>
      </c>
      <c r="M234" s="79"/>
      <c r="N234" s="95">
        <f t="shared" si="12"/>
        <v>20</v>
      </c>
      <c r="O234" s="96">
        <f t="shared" si="11"/>
        <v>20</v>
      </c>
      <c r="P234" s="97"/>
      <c r="S234" s="101"/>
      <c r="T234" s="37"/>
    </row>
    <row r="235" spans="1:20" s="76" customFormat="1" ht="24" thickBot="1">
      <c r="A235" s="88"/>
      <c r="B235" s="185" t="s">
        <v>432</v>
      </c>
      <c r="C235" s="90"/>
      <c r="D235" s="91">
        <f t="shared" si="10"/>
        <v>1</v>
      </c>
      <c r="E235" s="127"/>
      <c r="F235" s="126"/>
      <c r="G235" s="103"/>
      <c r="H235" s="103"/>
      <c r="I235" s="103"/>
      <c r="J235" s="103"/>
      <c r="K235" s="103"/>
      <c r="L235" s="159">
        <v>20</v>
      </c>
      <c r="M235" s="79"/>
      <c r="N235" s="95">
        <f t="shared" si="12"/>
        <v>20</v>
      </c>
      <c r="O235" s="96">
        <f t="shared" si="11"/>
        <v>20</v>
      </c>
      <c r="R235" s="14"/>
      <c r="S235" s="133"/>
      <c r="T235" s="37"/>
    </row>
    <row r="236" spans="1:20" s="76" customFormat="1" ht="24" thickBot="1">
      <c r="A236" s="88"/>
      <c r="B236" s="185" t="s">
        <v>433</v>
      </c>
      <c r="C236" s="94"/>
      <c r="D236" s="91">
        <f t="shared" si="10"/>
        <v>1</v>
      </c>
      <c r="E236" s="107">
        <v>20</v>
      </c>
      <c r="F236" s="111"/>
      <c r="G236" s="107"/>
      <c r="H236" s="107"/>
      <c r="I236" s="107"/>
      <c r="J236" s="107"/>
      <c r="K236" s="107"/>
      <c r="L236" s="109"/>
      <c r="M236" s="79"/>
      <c r="N236" s="95">
        <f t="shared" si="12"/>
        <v>20</v>
      </c>
      <c r="O236" s="96">
        <f t="shared" si="11"/>
        <v>20</v>
      </c>
      <c r="R236" s="14"/>
      <c r="S236" s="133"/>
      <c r="T236" s="37"/>
    </row>
    <row r="237" spans="1:20" s="76" customFormat="1" ht="24" thickBot="1">
      <c r="A237" s="91"/>
      <c r="B237" s="185" t="s">
        <v>434</v>
      </c>
      <c r="C237" s="94"/>
      <c r="D237" s="91">
        <f t="shared" si="10"/>
        <v>1</v>
      </c>
      <c r="E237" s="92">
        <v>20</v>
      </c>
      <c r="F237" s="111"/>
      <c r="G237" s="92"/>
      <c r="H237" s="92"/>
      <c r="I237" s="92"/>
      <c r="J237" s="92"/>
      <c r="K237" s="92"/>
      <c r="L237" s="94"/>
      <c r="M237" s="79"/>
      <c r="N237" s="95">
        <f t="shared" si="12"/>
        <v>20</v>
      </c>
      <c r="O237" s="96">
        <f t="shared" si="11"/>
        <v>20</v>
      </c>
      <c r="R237" s="14"/>
      <c r="S237" s="133"/>
      <c r="T237" s="37"/>
    </row>
    <row r="238" spans="1:20" s="76" customFormat="1" ht="24" thickBot="1">
      <c r="A238" s="88"/>
      <c r="B238" s="185" t="s">
        <v>435</v>
      </c>
      <c r="C238" s="90"/>
      <c r="D238" s="91">
        <f t="shared" si="10"/>
        <v>1</v>
      </c>
      <c r="E238" s="127">
        <v>20</v>
      </c>
      <c r="F238" s="126"/>
      <c r="G238" s="103"/>
      <c r="H238" s="103"/>
      <c r="I238" s="103"/>
      <c r="J238" s="103"/>
      <c r="K238" s="103"/>
      <c r="L238" s="159"/>
      <c r="M238" s="79"/>
      <c r="N238" s="95">
        <f t="shared" si="12"/>
        <v>20</v>
      </c>
      <c r="O238" s="96">
        <f t="shared" si="11"/>
        <v>20</v>
      </c>
      <c r="P238" s="97"/>
      <c r="S238" s="101"/>
      <c r="T238" s="37"/>
    </row>
    <row r="239" spans="1:20" s="76" customFormat="1" ht="17">
      <c r="A239" s="137"/>
      <c r="B239" s="16"/>
      <c r="C239" s="139"/>
      <c r="D239" s="139"/>
      <c r="E239" s="137"/>
      <c r="F239" s="140"/>
      <c r="G239" s="137"/>
      <c r="H239" s="137"/>
      <c r="I239" s="137"/>
      <c r="J239" s="137"/>
      <c r="K239" s="137"/>
      <c r="L239" s="137"/>
      <c r="M239" s="79"/>
      <c r="N239" s="141"/>
      <c r="O239" s="142"/>
      <c r="P239" s="97"/>
    </row>
    <row r="240" spans="1:20" s="76" customFormat="1" ht="17">
      <c r="A240" s="79"/>
      <c r="B240" s="117"/>
      <c r="C240" s="117"/>
      <c r="D240" s="117"/>
      <c r="E240" s="143"/>
      <c r="F240" s="143"/>
      <c r="G240" s="143"/>
      <c r="H240" s="143"/>
      <c r="I240" s="143"/>
      <c r="J240" s="143"/>
      <c r="K240" s="143"/>
      <c r="L240" s="143"/>
      <c r="M240" s="79"/>
      <c r="N240" s="97"/>
      <c r="O240" s="118"/>
    </row>
    <row r="241" spans="1:16" s="76" customFormat="1" ht="17">
      <c r="A241" s="79"/>
      <c r="B241" s="117"/>
      <c r="C241" s="117"/>
      <c r="D241" s="117"/>
      <c r="E241" s="144"/>
      <c r="F241" s="143"/>
      <c r="G241" s="144"/>
      <c r="H241" s="144"/>
      <c r="I241" s="144"/>
      <c r="J241" s="144"/>
      <c r="K241" s="144"/>
      <c r="L241" s="144"/>
      <c r="M241" s="79"/>
      <c r="N241" s="97"/>
      <c r="O241" s="118"/>
    </row>
    <row r="242" spans="1:16" s="76" customFormat="1" ht="17">
      <c r="A242" s="79"/>
      <c r="B242" s="16"/>
      <c r="C242" s="117"/>
      <c r="D242" s="117"/>
      <c r="E242" s="79"/>
      <c r="F242" s="145"/>
      <c r="G242" s="79"/>
      <c r="H242" s="79"/>
      <c r="I242" s="79"/>
      <c r="J242" s="79"/>
      <c r="K242" s="79"/>
      <c r="L242" s="79"/>
      <c r="M242" s="79"/>
      <c r="N242" s="97"/>
      <c r="O242" s="118"/>
    </row>
    <row r="243" spans="1:16" s="76" customFormat="1" ht="17">
      <c r="A243" s="79"/>
      <c r="B243" s="117"/>
      <c r="C243" s="79"/>
      <c r="D243" s="117"/>
      <c r="E243" s="143"/>
      <c r="F243" s="143"/>
      <c r="G243" s="143"/>
      <c r="H243" s="143"/>
      <c r="I243" s="143"/>
      <c r="J243" s="143"/>
      <c r="K243" s="143"/>
      <c r="L243" s="143"/>
      <c r="M243" s="79"/>
      <c r="N243" s="97"/>
      <c r="O243" s="118"/>
    </row>
    <row r="244" spans="1:16" s="76" customFormat="1" ht="17">
      <c r="A244" s="79"/>
      <c r="B244" s="117"/>
      <c r="C244" s="117"/>
      <c r="D244" s="117"/>
      <c r="E244" s="144"/>
      <c r="F244" s="144"/>
      <c r="G244" s="144"/>
      <c r="H244" s="144"/>
      <c r="I244" s="144"/>
      <c r="J244" s="144"/>
      <c r="K244" s="144"/>
      <c r="L244" s="144"/>
      <c r="M244" s="117"/>
      <c r="N244" s="97"/>
      <c r="O244" s="118"/>
    </row>
    <row r="245" spans="1:16" s="76" customFormat="1" ht="17">
      <c r="A245" s="79"/>
      <c r="B245" s="117"/>
      <c r="C245" s="79"/>
      <c r="D245" s="79"/>
      <c r="E245" s="143"/>
      <c r="F245" s="143"/>
      <c r="G245" s="143"/>
      <c r="H245" s="143"/>
      <c r="I245" s="143"/>
      <c r="J245" s="143"/>
      <c r="K245" s="143"/>
      <c r="L245" s="143"/>
      <c r="M245" s="79"/>
      <c r="N245" s="97"/>
      <c r="O245" s="118"/>
    </row>
    <row r="246" spans="1:16" s="76" customFormat="1" ht="17">
      <c r="A246" s="79"/>
      <c r="B246" s="128"/>
      <c r="C246" s="79"/>
      <c r="D246" s="117"/>
      <c r="E246" s="143"/>
      <c r="F246" s="143"/>
      <c r="G246" s="143"/>
      <c r="H246" s="143"/>
      <c r="I246" s="143"/>
      <c r="J246" s="143"/>
      <c r="K246" s="143"/>
      <c r="L246" s="143"/>
      <c r="M246" s="79"/>
      <c r="N246" s="97"/>
      <c r="O246" s="118"/>
    </row>
    <row r="247" spans="1:16" s="76" customFormat="1" ht="17">
      <c r="A247" s="79"/>
      <c r="B247" s="117"/>
      <c r="C247" s="117"/>
      <c r="D247" s="117"/>
      <c r="E247" s="144"/>
      <c r="F247" s="144"/>
      <c r="G247" s="144"/>
      <c r="H247" s="144"/>
      <c r="I247" s="144"/>
      <c r="J247" s="144"/>
      <c r="K247" s="144"/>
      <c r="L247" s="144"/>
      <c r="M247" s="117"/>
      <c r="N247" s="97"/>
      <c r="O247" s="118"/>
    </row>
    <row r="248" spans="1:16" s="76" customFormat="1" ht="17">
      <c r="A248" s="79"/>
      <c r="B248" s="16"/>
      <c r="C248" s="117"/>
      <c r="D248" s="117"/>
      <c r="E248" s="144"/>
      <c r="F248" s="145"/>
      <c r="G248" s="144"/>
      <c r="H248" s="144"/>
      <c r="I248" s="144"/>
      <c r="J248" s="144"/>
      <c r="K248" s="144"/>
      <c r="L248" s="144"/>
      <c r="M248" s="79"/>
      <c r="N248" s="97"/>
      <c r="O248" s="118"/>
    </row>
    <row r="249" spans="1:16" s="76" customFormat="1" ht="17">
      <c r="A249" s="79"/>
      <c r="B249" s="117"/>
      <c r="C249" s="117"/>
      <c r="D249" s="117"/>
      <c r="E249" s="79"/>
      <c r="F249" s="145"/>
      <c r="G249" s="79"/>
      <c r="H249" s="79"/>
      <c r="I249" s="79"/>
      <c r="J249" s="79"/>
      <c r="K249" s="79"/>
      <c r="L249" s="79"/>
      <c r="M249" s="79"/>
      <c r="N249" s="97"/>
      <c r="O249" s="118"/>
    </row>
    <row r="250" spans="1:16" s="76" customFormat="1" ht="17">
      <c r="A250" s="79"/>
      <c r="B250" s="128"/>
      <c r="C250" s="117"/>
      <c r="D250" s="117"/>
      <c r="E250" s="144"/>
      <c r="F250" s="144"/>
      <c r="G250" s="144"/>
      <c r="H250" s="144"/>
      <c r="I250" s="144"/>
      <c r="J250" s="144"/>
      <c r="K250" s="144"/>
      <c r="L250" s="144"/>
      <c r="M250" s="117"/>
      <c r="N250" s="97"/>
      <c r="O250" s="118"/>
      <c r="P250" s="97"/>
    </row>
    <row r="251" spans="1:16" s="76" customFormat="1" ht="17">
      <c r="A251" s="79"/>
      <c r="B251" s="117"/>
      <c r="C251" s="117"/>
      <c r="D251" s="117"/>
      <c r="E251" s="79"/>
      <c r="F251" s="16"/>
      <c r="G251" s="79"/>
      <c r="H251" s="79"/>
      <c r="I251" s="79"/>
      <c r="J251" s="79"/>
      <c r="K251" s="79"/>
      <c r="L251" s="79"/>
      <c r="M251" s="79"/>
      <c r="N251" s="97"/>
      <c r="O251" s="118"/>
      <c r="P251" s="97"/>
    </row>
    <row r="252" spans="1:16" s="76" customFormat="1" ht="17">
      <c r="A252" s="79"/>
      <c r="B252" s="117"/>
      <c r="C252" s="117"/>
      <c r="D252" s="117"/>
      <c r="E252" s="97"/>
      <c r="F252" s="145"/>
      <c r="G252" s="97"/>
      <c r="H252" s="97"/>
      <c r="I252" s="97"/>
      <c r="J252" s="97"/>
      <c r="K252" s="97"/>
      <c r="L252" s="97"/>
      <c r="M252" s="79"/>
      <c r="N252" s="97"/>
      <c r="O252" s="118"/>
      <c r="P252" s="97"/>
    </row>
    <row r="253" spans="1:16" s="76" customFormat="1" ht="17">
      <c r="A253" s="79"/>
      <c r="B253" s="117"/>
      <c r="C253" s="117"/>
      <c r="D253" s="117"/>
      <c r="E253" s="144"/>
      <c r="F253" s="144"/>
      <c r="G253" s="144"/>
      <c r="H253" s="144"/>
      <c r="I253" s="144"/>
      <c r="J253" s="144"/>
      <c r="K253" s="144"/>
      <c r="L253" s="144"/>
      <c r="M253" s="117"/>
      <c r="N253" s="97"/>
      <c r="O253" s="118"/>
      <c r="P253" s="97"/>
    </row>
    <row r="254" spans="1:16" s="76" customFormat="1" ht="17">
      <c r="A254" s="79"/>
      <c r="B254" s="128"/>
      <c r="C254" s="117"/>
      <c r="D254" s="117"/>
      <c r="E254" s="144"/>
      <c r="F254" s="144"/>
      <c r="G254" s="144"/>
      <c r="H254" s="144"/>
      <c r="I254" s="144"/>
      <c r="J254" s="144"/>
      <c r="K254" s="144"/>
      <c r="L254" s="144"/>
      <c r="M254" s="117"/>
      <c r="N254" s="97"/>
      <c r="O254" s="118"/>
    </row>
    <row r="255" spans="1:16" s="76" customFormat="1" ht="17">
      <c r="A255" s="79"/>
      <c r="B255" s="128"/>
      <c r="C255" s="117"/>
      <c r="D255" s="117"/>
      <c r="E255" s="144"/>
      <c r="F255" s="144"/>
      <c r="G255" s="144"/>
      <c r="H255" s="144"/>
      <c r="I255" s="144"/>
      <c r="J255" s="144"/>
      <c r="K255" s="144"/>
      <c r="L255" s="144"/>
      <c r="M255" s="117"/>
      <c r="N255" s="97"/>
      <c r="O255" s="118"/>
    </row>
    <row r="256" spans="1:16" s="76" customFormat="1" ht="17">
      <c r="A256" s="79"/>
      <c r="B256" s="16"/>
      <c r="C256" s="79"/>
      <c r="D256" s="117"/>
      <c r="E256" s="79"/>
      <c r="F256" s="145"/>
      <c r="G256" s="79"/>
      <c r="H256" s="79"/>
      <c r="I256" s="79"/>
      <c r="J256" s="79"/>
      <c r="K256" s="79"/>
      <c r="L256" s="79"/>
      <c r="M256" s="79"/>
      <c r="N256" s="97"/>
      <c r="O256" s="118"/>
    </row>
    <row r="257" spans="1:25" s="76" customFormat="1" ht="17">
      <c r="A257" s="79"/>
      <c r="B257" s="16"/>
      <c r="C257" s="117"/>
      <c r="D257" s="117"/>
      <c r="E257" s="79"/>
      <c r="F257" s="145"/>
      <c r="G257" s="79"/>
      <c r="H257" s="79"/>
      <c r="I257" s="79"/>
      <c r="J257" s="79"/>
      <c r="K257" s="79"/>
      <c r="L257" s="79"/>
      <c r="M257" s="79"/>
      <c r="N257" s="97"/>
      <c r="O257" s="118"/>
    </row>
    <row r="258" spans="1:25" s="76" customFormat="1" ht="17">
      <c r="A258" s="79"/>
      <c r="B258" s="16"/>
      <c r="C258" s="117"/>
      <c r="D258" s="117"/>
      <c r="E258" s="144"/>
      <c r="F258" s="145"/>
      <c r="G258" s="144"/>
      <c r="H258" s="144"/>
      <c r="I258" s="144"/>
      <c r="J258" s="144"/>
      <c r="K258" s="144"/>
      <c r="L258" s="144"/>
      <c r="M258" s="79"/>
      <c r="N258" s="97"/>
      <c r="O258" s="118"/>
    </row>
    <row r="259" spans="1:25" s="76" customFormat="1" ht="17">
      <c r="A259" s="79"/>
      <c r="B259" s="16"/>
      <c r="C259" s="79"/>
      <c r="D259" s="117"/>
      <c r="E259" s="79"/>
      <c r="F259" s="145"/>
      <c r="G259" s="79"/>
      <c r="H259" s="79"/>
      <c r="I259" s="79"/>
      <c r="J259" s="79"/>
      <c r="K259" s="79"/>
      <c r="L259" s="79"/>
      <c r="M259" s="79"/>
      <c r="N259" s="97"/>
      <c r="O259" s="118"/>
    </row>
    <row r="260" spans="1:25" s="76" customFormat="1" ht="17">
      <c r="A260" s="79"/>
      <c r="B260" s="117"/>
      <c r="C260" s="117"/>
      <c r="D260" s="117"/>
      <c r="E260" s="79"/>
      <c r="F260" s="145"/>
      <c r="G260" s="79"/>
      <c r="H260" s="79"/>
      <c r="I260" s="79"/>
      <c r="J260" s="79"/>
      <c r="K260" s="79"/>
      <c r="L260" s="79"/>
      <c r="M260" s="79"/>
      <c r="N260" s="97"/>
      <c r="O260" s="118"/>
    </row>
    <row r="261" spans="1:25" s="76" customFormat="1" ht="17">
      <c r="A261" s="117"/>
      <c r="B261" s="16"/>
      <c r="C261" s="79"/>
      <c r="D261" s="117"/>
      <c r="E261" s="79"/>
      <c r="F261" s="145"/>
      <c r="G261" s="79"/>
      <c r="H261" s="79"/>
      <c r="I261" s="79"/>
      <c r="J261" s="79"/>
      <c r="K261" s="79"/>
      <c r="L261" s="79"/>
      <c r="M261" s="79"/>
      <c r="N261" s="97"/>
      <c r="O261" s="118"/>
    </row>
    <row r="262" spans="1:25" s="76" customFormat="1" ht="17">
      <c r="A262" s="117"/>
      <c r="B262" s="16"/>
      <c r="C262" s="79"/>
      <c r="D262" s="117"/>
      <c r="E262" s="79"/>
      <c r="F262" s="145"/>
      <c r="G262" s="79"/>
      <c r="H262" s="79"/>
      <c r="I262" s="79"/>
      <c r="J262" s="79"/>
      <c r="K262" s="79"/>
      <c r="L262" s="79"/>
      <c r="M262" s="79"/>
      <c r="N262" s="97"/>
      <c r="O262" s="118"/>
    </row>
    <row r="263" spans="1:25" s="76" customFormat="1" ht="17">
      <c r="A263" s="79"/>
      <c r="B263" s="146"/>
      <c r="C263" s="117"/>
      <c r="D263" s="117"/>
      <c r="E263" s="144"/>
      <c r="F263" s="144"/>
      <c r="G263" s="144"/>
      <c r="H263" s="144"/>
      <c r="I263" s="144"/>
      <c r="J263" s="144"/>
      <c r="K263" s="144"/>
      <c r="L263" s="144"/>
      <c r="M263" s="117"/>
      <c r="N263" s="97"/>
      <c r="O263" s="118"/>
    </row>
    <row r="264" spans="1:25" s="76" customFormat="1" ht="17">
      <c r="A264" s="79"/>
      <c r="B264" s="128"/>
      <c r="C264" s="117"/>
      <c r="D264" s="117"/>
      <c r="E264" s="144"/>
      <c r="F264" s="144"/>
      <c r="G264" s="144"/>
      <c r="H264" s="144"/>
      <c r="I264" s="144"/>
      <c r="J264" s="144"/>
      <c r="K264" s="144"/>
      <c r="L264" s="144"/>
      <c r="M264" s="117"/>
      <c r="N264" s="97"/>
      <c r="O264" s="118"/>
    </row>
    <row r="265" spans="1:25" s="76" customFormat="1" ht="23">
      <c r="A265" s="79"/>
      <c r="B265" s="16"/>
      <c r="C265" s="79"/>
      <c r="D265" s="117"/>
      <c r="E265" s="79"/>
      <c r="F265" s="145"/>
      <c r="G265" s="79"/>
      <c r="H265" s="79"/>
      <c r="I265" s="79"/>
      <c r="J265" s="79"/>
      <c r="K265" s="79"/>
      <c r="L265" s="79"/>
      <c r="M265" s="79"/>
      <c r="N265" s="97"/>
      <c r="O265" s="118"/>
      <c r="P265" s="97"/>
      <c r="V265" s="125"/>
      <c r="W265" s="125"/>
      <c r="X265" s="125"/>
      <c r="Y265" s="101"/>
    </row>
    <row r="266" spans="1:25" s="76" customFormat="1" ht="17">
      <c r="A266" s="79"/>
      <c r="B266" s="128"/>
      <c r="C266" s="117"/>
      <c r="D266" s="117"/>
      <c r="E266" s="144"/>
      <c r="F266" s="144"/>
      <c r="G266" s="144"/>
      <c r="H266" s="144"/>
      <c r="I266" s="144"/>
      <c r="J266" s="144"/>
      <c r="K266" s="144"/>
      <c r="L266" s="144"/>
      <c r="M266" s="117"/>
      <c r="N266" s="97"/>
      <c r="O266" s="118"/>
      <c r="Q266" s="37"/>
    </row>
    <row r="267" spans="1:25" s="76" customFormat="1" ht="17">
      <c r="A267" s="79"/>
      <c r="B267" s="16"/>
      <c r="C267" s="79"/>
      <c r="D267" s="117"/>
      <c r="E267" s="79"/>
      <c r="F267" s="145"/>
      <c r="G267" s="79"/>
      <c r="H267" s="79"/>
      <c r="I267" s="79"/>
      <c r="J267" s="79"/>
      <c r="K267" s="79"/>
      <c r="L267" s="79"/>
      <c r="M267" s="79"/>
      <c r="N267" s="97"/>
      <c r="O267" s="118"/>
    </row>
    <row r="268" spans="1:25" s="76" customFormat="1" ht="17">
      <c r="A268" s="79"/>
      <c r="B268" s="16"/>
      <c r="C268" s="117"/>
      <c r="D268" s="117"/>
      <c r="E268" s="79"/>
      <c r="F268" s="145"/>
      <c r="G268" s="79"/>
      <c r="H268" s="79"/>
      <c r="I268" s="79"/>
      <c r="J268" s="79"/>
      <c r="K268" s="79"/>
      <c r="L268" s="79"/>
      <c r="M268" s="79"/>
      <c r="N268" s="97"/>
      <c r="O268" s="118"/>
    </row>
    <row r="269" spans="1:25" s="76" customFormat="1" ht="17">
      <c r="A269" s="117"/>
      <c r="B269" s="16"/>
      <c r="C269" s="79"/>
      <c r="D269" s="117"/>
      <c r="E269" s="79"/>
      <c r="F269" s="145"/>
      <c r="G269" s="79"/>
      <c r="H269" s="79"/>
      <c r="I269" s="79"/>
      <c r="J269" s="79"/>
      <c r="K269" s="79"/>
      <c r="L269" s="79"/>
      <c r="M269" s="79"/>
      <c r="N269" s="97"/>
      <c r="O269" s="118"/>
    </row>
    <row r="270" spans="1:25" s="76" customFormat="1" ht="17">
      <c r="A270" s="79"/>
      <c r="B270" s="128"/>
      <c r="C270" s="117"/>
      <c r="D270" s="117"/>
      <c r="E270" s="144"/>
      <c r="F270" s="144"/>
      <c r="G270" s="144"/>
      <c r="H270" s="144"/>
      <c r="I270" s="144"/>
      <c r="J270" s="144"/>
      <c r="K270" s="144"/>
      <c r="L270" s="144"/>
      <c r="M270" s="117"/>
      <c r="N270" s="97"/>
      <c r="O270" s="118"/>
    </row>
    <row r="271" spans="1:25" s="76" customFormat="1" ht="17">
      <c r="A271" s="79"/>
      <c r="B271" s="128"/>
      <c r="C271" s="117"/>
      <c r="D271" s="117"/>
      <c r="E271" s="144"/>
      <c r="F271" s="144"/>
      <c r="G271" s="144"/>
      <c r="H271" s="144"/>
      <c r="I271" s="144"/>
      <c r="J271" s="144"/>
      <c r="K271" s="144"/>
      <c r="L271" s="144"/>
      <c r="M271" s="117"/>
      <c r="N271" s="97"/>
      <c r="O271" s="118"/>
    </row>
    <row r="272" spans="1:25" s="76" customFormat="1" ht="17">
      <c r="A272" s="117"/>
      <c r="B272" s="117"/>
      <c r="C272" s="117"/>
      <c r="D272" s="117"/>
      <c r="E272" s="144"/>
      <c r="F272" s="143"/>
      <c r="G272" s="144"/>
      <c r="H272" s="144"/>
      <c r="I272" s="144"/>
      <c r="J272" s="144"/>
      <c r="K272" s="144"/>
      <c r="L272" s="144"/>
      <c r="M272" s="79"/>
      <c r="N272" s="97"/>
      <c r="O272" s="118"/>
    </row>
    <row r="273" spans="1:25" s="76" customFormat="1" ht="23">
      <c r="A273" s="117"/>
      <c r="B273" s="16"/>
      <c r="C273" s="117"/>
      <c r="D273" s="117"/>
      <c r="E273" s="143"/>
      <c r="F273" s="145"/>
      <c r="G273" s="143"/>
      <c r="H273" s="143"/>
      <c r="I273" s="143"/>
      <c r="J273" s="143"/>
      <c r="K273" s="143"/>
      <c r="L273" s="143"/>
      <c r="M273" s="79"/>
      <c r="N273" s="97"/>
      <c r="O273" s="118"/>
      <c r="P273" s="97"/>
      <c r="V273" s="125"/>
      <c r="W273" s="125"/>
      <c r="X273" s="125"/>
      <c r="Y273" s="101"/>
    </row>
    <row r="274" spans="1:25" s="76" customFormat="1" ht="23">
      <c r="A274" s="79"/>
      <c r="B274" s="16"/>
      <c r="C274" s="79"/>
      <c r="D274" s="117"/>
      <c r="E274" s="79"/>
      <c r="F274" s="145"/>
      <c r="G274" s="79"/>
      <c r="H274" s="79"/>
      <c r="I274" s="79"/>
      <c r="J274" s="79"/>
      <c r="K274" s="79"/>
      <c r="L274" s="79"/>
      <c r="M274" s="79"/>
      <c r="N274" s="97"/>
      <c r="O274" s="118"/>
      <c r="P274" s="97"/>
      <c r="V274" s="125"/>
      <c r="W274" s="125"/>
      <c r="X274" s="125"/>
      <c r="Y274" s="101"/>
    </row>
    <row r="275" spans="1:25" s="76" customFormat="1" ht="23">
      <c r="A275" s="79"/>
      <c r="B275" s="16"/>
      <c r="C275" s="117"/>
      <c r="D275" s="117"/>
      <c r="E275" s="144"/>
      <c r="F275" s="145"/>
      <c r="G275" s="144"/>
      <c r="H275" s="144"/>
      <c r="I275" s="144"/>
      <c r="J275" s="144"/>
      <c r="K275" s="144"/>
      <c r="L275" s="144"/>
      <c r="M275" s="79"/>
      <c r="N275" s="97"/>
      <c r="O275" s="118"/>
      <c r="P275" s="97"/>
      <c r="V275" s="125"/>
      <c r="W275" s="125"/>
      <c r="X275" s="125"/>
      <c r="Y275" s="101"/>
    </row>
    <row r="276" spans="1:25" s="76" customFormat="1" ht="23">
      <c r="A276" s="79"/>
      <c r="B276" s="16"/>
      <c r="C276" s="117"/>
      <c r="D276" s="117"/>
      <c r="E276" s="144"/>
      <c r="F276" s="145"/>
      <c r="G276" s="144"/>
      <c r="H276" s="144"/>
      <c r="I276" s="144"/>
      <c r="J276" s="144"/>
      <c r="K276" s="144"/>
      <c r="L276" s="144"/>
      <c r="M276" s="79"/>
      <c r="N276" s="97"/>
      <c r="O276" s="118"/>
      <c r="P276" s="97"/>
      <c r="V276" s="125"/>
      <c r="W276" s="125"/>
      <c r="X276" s="125"/>
      <c r="Y276" s="101"/>
    </row>
    <row r="277" spans="1:25" s="76" customFormat="1" ht="23">
      <c r="A277" s="79"/>
      <c r="B277" s="16"/>
      <c r="C277" s="117"/>
      <c r="D277" s="117"/>
      <c r="E277" s="144"/>
      <c r="F277" s="145"/>
      <c r="G277" s="144"/>
      <c r="H277" s="144"/>
      <c r="I277" s="144"/>
      <c r="J277" s="144"/>
      <c r="K277" s="144"/>
      <c r="L277" s="144"/>
      <c r="M277" s="79"/>
      <c r="N277" s="97"/>
      <c r="O277" s="118"/>
      <c r="P277" s="97"/>
      <c r="V277" s="125"/>
      <c r="W277" s="125"/>
      <c r="X277" s="125"/>
      <c r="Y277" s="101"/>
    </row>
    <row r="278" spans="1:25" s="76" customFormat="1" ht="21" customHeight="1">
      <c r="A278" s="79"/>
      <c r="B278" s="16"/>
      <c r="C278" s="79"/>
      <c r="D278" s="117"/>
      <c r="E278" s="79"/>
      <c r="F278" s="145"/>
      <c r="G278" s="79"/>
      <c r="H278" s="79"/>
      <c r="I278" s="79"/>
      <c r="J278" s="79"/>
      <c r="K278" s="79"/>
      <c r="L278" s="79"/>
      <c r="M278" s="79"/>
      <c r="N278" s="97"/>
      <c r="O278" s="118"/>
      <c r="P278" s="97"/>
    </row>
    <row r="279" spans="1:25" s="76" customFormat="1" ht="21" customHeight="1">
      <c r="A279" s="79"/>
      <c r="B279" s="117"/>
      <c r="C279" s="117"/>
      <c r="D279" s="117"/>
      <c r="E279" s="79"/>
      <c r="F279" s="145"/>
      <c r="G279" s="79"/>
      <c r="H279" s="79"/>
      <c r="I279" s="79"/>
      <c r="J279" s="79"/>
      <c r="K279" s="79"/>
      <c r="L279" s="79"/>
      <c r="M279" s="79"/>
      <c r="N279" s="97"/>
      <c r="O279" s="118"/>
      <c r="P279" s="97"/>
    </row>
    <row r="280" spans="1:25" s="76" customFormat="1" ht="21" customHeight="1">
      <c r="A280" s="79"/>
      <c r="B280" s="16"/>
      <c r="C280" s="117"/>
      <c r="D280" s="117"/>
      <c r="E280" s="144"/>
      <c r="F280" s="145"/>
      <c r="G280" s="144"/>
      <c r="H280" s="144"/>
      <c r="I280" s="144"/>
      <c r="J280" s="144"/>
      <c r="K280" s="144"/>
      <c r="L280" s="144"/>
      <c r="M280" s="79"/>
      <c r="N280" s="97"/>
      <c r="O280" s="118"/>
      <c r="P280" s="97"/>
    </row>
    <row r="281" spans="1:25" s="76" customFormat="1" ht="21" customHeight="1">
      <c r="A281" s="79"/>
      <c r="B281" s="16"/>
      <c r="C281" s="79"/>
      <c r="D281" s="117"/>
      <c r="E281" s="79"/>
      <c r="F281" s="145"/>
      <c r="G281" s="79"/>
      <c r="H281" s="79"/>
      <c r="I281" s="79"/>
      <c r="J281" s="79"/>
      <c r="K281" s="79"/>
      <c r="L281" s="79"/>
      <c r="M281" s="79"/>
      <c r="N281" s="97"/>
      <c r="O281" s="118"/>
      <c r="P281" s="97"/>
    </row>
    <row r="282" spans="1:25" s="76" customFormat="1" ht="21" customHeight="1">
      <c r="A282" s="79"/>
      <c r="B282" s="16"/>
      <c r="C282" s="117"/>
      <c r="D282" s="117"/>
      <c r="E282" s="143"/>
      <c r="F282" s="145"/>
      <c r="G282" s="143"/>
      <c r="H282" s="143"/>
      <c r="I282" s="143"/>
      <c r="J282" s="143"/>
      <c r="K282" s="143"/>
      <c r="L282" s="143"/>
      <c r="M282" s="79"/>
      <c r="N282" s="97"/>
      <c r="O282" s="118"/>
      <c r="P282" s="97"/>
    </row>
    <row r="283" spans="1:25" s="76" customFormat="1" ht="21" customHeight="1">
      <c r="A283" s="79"/>
      <c r="B283" s="16"/>
      <c r="C283" s="79"/>
      <c r="D283" s="117"/>
      <c r="E283" s="79"/>
      <c r="F283" s="145"/>
      <c r="G283" s="79"/>
      <c r="H283" s="79"/>
      <c r="I283" s="79"/>
      <c r="J283" s="79"/>
      <c r="K283" s="79"/>
      <c r="L283" s="79"/>
      <c r="M283" s="79"/>
      <c r="N283" s="97"/>
      <c r="O283" s="118"/>
    </row>
    <row r="284" spans="1:25" s="76" customFormat="1" ht="21" customHeight="1">
      <c r="A284" s="79"/>
      <c r="B284" s="16"/>
      <c r="C284" s="117"/>
      <c r="D284" s="117"/>
      <c r="E284" s="144"/>
      <c r="F284" s="145"/>
      <c r="G284" s="144"/>
      <c r="H284" s="144"/>
      <c r="I284" s="144"/>
      <c r="J284" s="144"/>
      <c r="K284" s="144"/>
      <c r="L284" s="144"/>
      <c r="M284" s="79"/>
      <c r="N284" s="97"/>
      <c r="O284" s="118"/>
    </row>
    <row r="285" spans="1:25" s="76" customFormat="1" ht="21" customHeight="1">
      <c r="A285" s="79"/>
      <c r="B285" s="16"/>
      <c r="C285" s="117"/>
      <c r="D285" s="117"/>
      <c r="E285" s="97"/>
      <c r="F285" s="145"/>
      <c r="G285" s="97"/>
      <c r="H285" s="97"/>
      <c r="I285" s="97"/>
      <c r="J285" s="97"/>
      <c r="K285" s="97"/>
      <c r="L285" s="97"/>
      <c r="M285" s="79"/>
      <c r="N285" s="97"/>
      <c r="O285" s="118"/>
    </row>
    <row r="286" spans="1:25" s="76" customFormat="1" ht="21" customHeight="1">
      <c r="A286" s="117"/>
      <c r="B286" s="117"/>
      <c r="C286" s="117"/>
      <c r="D286" s="117"/>
      <c r="E286" s="79"/>
      <c r="F286" s="145"/>
      <c r="G286" s="79"/>
      <c r="H286" s="79"/>
      <c r="I286" s="79"/>
      <c r="J286" s="79"/>
      <c r="K286" s="79"/>
      <c r="L286" s="79"/>
      <c r="M286" s="79"/>
      <c r="N286" s="97"/>
      <c r="O286" s="118"/>
    </row>
    <row r="287" spans="1:25" s="76" customFormat="1" ht="21" customHeight="1">
      <c r="A287" s="117"/>
      <c r="B287" s="16"/>
      <c r="C287" s="79"/>
      <c r="D287" s="117"/>
      <c r="E287" s="79"/>
      <c r="F287" s="145"/>
      <c r="G287" s="79"/>
      <c r="H287" s="79"/>
      <c r="I287" s="79"/>
      <c r="J287" s="79"/>
      <c r="K287" s="79"/>
      <c r="L287" s="79"/>
      <c r="M287" s="79"/>
      <c r="N287" s="97"/>
      <c r="O287" s="118"/>
    </row>
    <row r="288" spans="1:25" s="76" customFormat="1" ht="21" customHeight="1">
      <c r="A288" s="117"/>
      <c r="B288" s="117"/>
      <c r="C288" s="117"/>
      <c r="D288" s="117"/>
      <c r="E288" s="79"/>
      <c r="F288" s="145"/>
      <c r="G288" s="79"/>
      <c r="H288" s="79"/>
      <c r="I288" s="79"/>
      <c r="J288" s="79"/>
      <c r="K288" s="79"/>
      <c r="L288" s="79"/>
      <c r="M288" s="79"/>
      <c r="N288" s="97"/>
      <c r="O288" s="118"/>
    </row>
    <row r="289" spans="1:15" s="76" customFormat="1" ht="21" customHeight="1">
      <c r="A289" s="117"/>
      <c r="B289" s="16"/>
      <c r="C289" s="79"/>
      <c r="D289" s="117"/>
      <c r="E289" s="79"/>
      <c r="F289" s="145"/>
      <c r="G289" s="79"/>
      <c r="H289" s="79"/>
      <c r="I289" s="79"/>
      <c r="J289" s="79"/>
      <c r="K289" s="79"/>
      <c r="L289" s="79"/>
      <c r="M289" s="79"/>
      <c r="N289" s="97"/>
      <c r="O289" s="118"/>
    </row>
    <row r="290" spans="1:15" s="76" customFormat="1" ht="21" customHeight="1">
      <c r="A290" s="79"/>
      <c r="B290" s="117"/>
      <c r="C290" s="117"/>
      <c r="D290" s="117"/>
      <c r="E290" s="143"/>
      <c r="F290" s="145"/>
      <c r="G290" s="143"/>
      <c r="H290" s="143"/>
      <c r="I290" s="143"/>
      <c r="J290" s="143"/>
      <c r="K290" s="143"/>
      <c r="L290" s="143"/>
      <c r="M290" s="79"/>
      <c r="N290" s="97"/>
      <c r="O290" s="118"/>
    </row>
    <row r="291" spans="1:15" s="76" customFormat="1" ht="21" customHeight="1">
      <c r="A291" s="79"/>
      <c r="B291" s="16"/>
      <c r="C291" s="117"/>
      <c r="D291" s="117"/>
      <c r="E291" s="144"/>
      <c r="F291" s="145"/>
      <c r="G291" s="144"/>
      <c r="H291" s="144"/>
      <c r="I291" s="144"/>
      <c r="J291" s="144"/>
      <c r="K291" s="144"/>
      <c r="L291" s="144"/>
      <c r="M291" s="79"/>
      <c r="N291" s="97"/>
      <c r="O291" s="118"/>
    </row>
    <row r="292" spans="1:15" s="76" customFormat="1" ht="21" customHeight="1">
      <c r="A292" s="79"/>
      <c r="B292" s="16"/>
      <c r="C292" s="117"/>
      <c r="D292" s="117"/>
      <c r="E292" s="143"/>
      <c r="F292" s="145"/>
      <c r="G292" s="143"/>
      <c r="H292" s="143"/>
      <c r="I292" s="143"/>
      <c r="J292" s="143"/>
      <c r="K292" s="143"/>
      <c r="L292" s="143"/>
      <c r="M292" s="79"/>
      <c r="N292" s="97"/>
      <c r="O292" s="118"/>
    </row>
    <row r="293" spans="1:15" s="76" customFormat="1" ht="21" customHeight="1">
      <c r="A293" s="79"/>
      <c r="B293" s="16"/>
      <c r="C293" s="79"/>
      <c r="D293" s="117"/>
      <c r="E293" s="147"/>
      <c r="F293" s="145"/>
      <c r="G293" s="147"/>
      <c r="H293" s="147"/>
      <c r="I293" s="147"/>
      <c r="J293" s="147"/>
      <c r="K293" s="147"/>
      <c r="L293" s="147"/>
      <c r="M293" s="79"/>
      <c r="N293" s="97"/>
      <c r="O293" s="118"/>
    </row>
    <row r="294" spans="1:15" s="76" customFormat="1" ht="21" customHeight="1">
      <c r="A294" s="79"/>
      <c r="B294" s="117"/>
      <c r="C294" s="117"/>
      <c r="D294" s="117"/>
      <c r="E294" s="79"/>
      <c r="F294" s="145"/>
      <c r="G294" s="79"/>
      <c r="H294" s="79"/>
      <c r="I294" s="79"/>
      <c r="J294" s="79"/>
      <c r="K294" s="79"/>
      <c r="L294" s="79"/>
      <c r="M294" s="79"/>
      <c r="N294" s="97"/>
      <c r="O294" s="118"/>
    </row>
    <row r="295" spans="1:15" s="76" customFormat="1" ht="21" customHeight="1">
      <c r="A295" s="79"/>
      <c r="B295" s="16"/>
      <c r="C295" s="117"/>
      <c r="D295" s="117"/>
      <c r="E295" s="147"/>
      <c r="F295" s="145"/>
      <c r="G295" s="147"/>
      <c r="H295" s="147"/>
      <c r="I295" s="147"/>
      <c r="J295" s="147"/>
      <c r="K295" s="147"/>
      <c r="L295" s="147"/>
      <c r="M295" s="79"/>
      <c r="N295" s="97"/>
      <c r="O295" s="118"/>
    </row>
    <row r="296" spans="1:15" s="76" customFormat="1" ht="21" customHeight="1">
      <c r="A296" s="79"/>
      <c r="B296" s="16"/>
      <c r="C296" s="117"/>
      <c r="D296" s="117"/>
      <c r="E296" s="147"/>
      <c r="F296" s="145"/>
      <c r="G296" s="147"/>
      <c r="H296" s="147"/>
      <c r="I296" s="147"/>
      <c r="J296" s="147"/>
      <c r="K296" s="147"/>
      <c r="L296" s="147"/>
      <c r="M296" s="79"/>
      <c r="N296" s="97"/>
      <c r="O296" s="118"/>
    </row>
    <row r="297" spans="1:15" s="76" customFormat="1" ht="21" customHeight="1">
      <c r="A297" s="79"/>
      <c r="B297" s="16"/>
      <c r="C297" s="117"/>
      <c r="D297" s="117"/>
      <c r="E297" s="79"/>
      <c r="F297" s="145"/>
      <c r="G297" s="79"/>
      <c r="H297" s="79"/>
      <c r="I297" s="79"/>
      <c r="J297" s="79"/>
      <c r="K297" s="79"/>
      <c r="L297" s="79"/>
      <c r="M297" s="79"/>
      <c r="N297" s="97"/>
      <c r="O297" s="118"/>
    </row>
    <row r="298" spans="1:15" s="76" customFormat="1" ht="21" customHeight="1">
      <c r="A298" s="79"/>
      <c r="B298" s="16"/>
      <c r="C298" s="117"/>
      <c r="D298" s="117"/>
      <c r="E298" s="147"/>
      <c r="F298" s="145"/>
      <c r="G298" s="147"/>
      <c r="H298" s="147"/>
      <c r="I298" s="147"/>
      <c r="J298" s="147"/>
      <c r="K298" s="147"/>
      <c r="L298" s="147"/>
      <c r="M298" s="79"/>
      <c r="N298" s="97"/>
      <c r="O298" s="118"/>
    </row>
    <row r="299" spans="1:15" s="76" customFormat="1" ht="21" customHeight="1">
      <c r="A299" s="79"/>
      <c r="B299" s="16"/>
      <c r="C299" s="117"/>
      <c r="D299" s="117"/>
      <c r="E299" s="79"/>
      <c r="F299" s="145"/>
      <c r="G299" s="79"/>
      <c r="H299" s="79"/>
      <c r="I299" s="79"/>
      <c r="J299" s="79"/>
      <c r="K299" s="79"/>
      <c r="L299" s="79"/>
      <c r="M299" s="79"/>
      <c r="N299" s="97"/>
      <c r="O299" s="118"/>
    </row>
    <row r="300" spans="1:15" s="76" customFormat="1" ht="21" customHeight="1">
      <c r="A300" s="79"/>
      <c r="B300" s="16"/>
      <c r="C300" s="117"/>
      <c r="D300" s="117"/>
      <c r="E300" s="79"/>
      <c r="F300" s="145"/>
      <c r="G300" s="79"/>
      <c r="H300" s="79"/>
      <c r="I300" s="79"/>
      <c r="J300" s="79"/>
      <c r="K300" s="79"/>
      <c r="L300" s="79"/>
      <c r="M300" s="79"/>
      <c r="N300" s="97"/>
      <c r="O300" s="118"/>
    </row>
    <row r="301" spans="1:15" s="76" customFormat="1" ht="21" customHeight="1">
      <c r="A301" s="79"/>
      <c r="B301" s="16"/>
      <c r="C301" s="117"/>
      <c r="D301" s="117"/>
      <c r="E301" s="79"/>
      <c r="F301" s="145"/>
      <c r="G301" s="79"/>
      <c r="H301" s="79"/>
      <c r="I301" s="79"/>
      <c r="J301" s="79"/>
      <c r="K301" s="79"/>
      <c r="L301" s="79"/>
      <c r="M301" s="79"/>
      <c r="N301" s="97"/>
      <c r="O301" s="118"/>
    </row>
    <row r="302" spans="1:15" s="76" customFormat="1" ht="21" customHeight="1">
      <c r="A302" s="79"/>
      <c r="B302" s="16"/>
      <c r="C302" s="117"/>
      <c r="D302" s="117"/>
      <c r="E302" s="79"/>
      <c r="F302" s="16"/>
      <c r="G302" s="79"/>
      <c r="H302" s="79"/>
      <c r="I302" s="79"/>
      <c r="J302" s="79"/>
      <c r="K302" s="79"/>
      <c r="L302" s="79"/>
      <c r="M302" s="79"/>
      <c r="N302" s="97"/>
      <c r="O302" s="118"/>
    </row>
    <row r="303" spans="1:15" s="76" customFormat="1" ht="21" customHeight="1">
      <c r="A303" s="79"/>
      <c r="B303" s="128"/>
      <c r="C303" s="117"/>
      <c r="D303" s="117"/>
      <c r="E303" s="144"/>
      <c r="F303" s="144"/>
      <c r="G303" s="144"/>
      <c r="H303" s="144"/>
      <c r="I303" s="144"/>
      <c r="J303" s="144"/>
      <c r="K303" s="144"/>
      <c r="L303" s="144"/>
      <c r="M303" s="117"/>
      <c r="N303" s="97"/>
      <c r="O303" s="118"/>
    </row>
    <row r="304" spans="1:15" s="76" customFormat="1" ht="21" customHeight="1">
      <c r="A304" s="79"/>
      <c r="B304" s="16"/>
      <c r="C304" s="117"/>
      <c r="D304" s="117"/>
      <c r="E304" s="147"/>
      <c r="F304" s="145"/>
      <c r="G304" s="147"/>
      <c r="H304" s="147"/>
      <c r="I304" s="147"/>
      <c r="J304" s="147"/>
      <c r="K304" s="147"/>
      <c r="L304" s="147"/>
      <c r="M304" s="79"/>
      <c r="N304" s="97"/>
      <c r="O304" s="118"/>
    </row>
    <row r="305" spans="1:15" s="76" customFormat="1" ht="21" customHeight="1">
      <c r="A305" s="79"/>
      <c r="B305" s="16"/>
      <c r="C305" s="79"/>
      <c r="D305" s="117"/>
      <c r="E305" s="143"/>
      <c r="F305" s="145"/>
      <c r="G305" s="143"/>
      <c r="H305" s="143"/>
      <c r="I305" s="143"/>
      <c r="J305" s="143"/>
      <c r="K305" s="143"/>
      <c r="L305" s="143"/>
      <c r="M305" s="79"/>
      <c r="N305" s="97"/>
      <c r="O305" s="118"/>
    </row>
    <row r="306" spans="1:15" s="76" customFormat="1" ht="21" customHeight="1">
      <c r="A306" s="79"/>
      <c r="B306" s="16"/>
      <c r="C306" s="79"/>
      <c r="D306" s="117"/>
      <c r="E306" s="79"/>
      <c r="F306" s="145"/>
      <c r="G306" s="79"/>
      <c r="H306" s="79"/>
      <c r="I306" s="79"/>
      <c r="J306" s="79"/>
      <c r="K306" s="79"/>
      <c r="L306" s="79"/>
      <c r="M306" s="79"/>
      <c r="N306" s="97"/>
      <c r="O306" s="118"/>
    </row>
    <row r="307" spans="1:15" s="76" customFormat="1" ht="21" customHeight="1">
      <c r="A307" s="117"/>
      <c r="B307" s="16"/>
      <c r="C307" s="79"/>
      <c r="D307" s="117"/>
      <c r="E307" s="79"/>
      <c r="F307" s="145"/>
      <c r="G307" s="79"/>
      <c r="H307" s="79"/>
      <c r="I307" s="79"/>
      <c r="J307" s="79"/>
      <c r="K307" s="79"/>
      <c r="L307" s="79"/>
      <c r="M307" s="79"/>
      <c r="N307" s="97"/>
      <c r="O307" s="118"/>
    </row>
    <row r="308" spans="1:15" s="76" customFormat="1" ht="21" customHeight="1">
      <c r="A308" s="79"/>
      <c r="B308" s="16"/>
      <c r="C308" s="79"/>
      <c r="D308" s="117"/>
      <c r="E308" s="143"/>
      <c r="F308" s="145"/>
      <c r="G308" s="143"/>
      <c r="H308" s="143"/>
      <c r="I308" s="143"/>
      <c r="J308" s="143"/>
      <c r="K308" s="143"/>
      <c r="L308" s="143"/>
      <c r="M308" s="79"/>
      <c r="N308" s="97"/>
      <c r="O308" s="118"/>
    </row>
    <row r="309" spans="1:15" s="76" customFormat="1" ht="21" customHeight="1">
      <c r="A309" s="79"/>
      <c r="B309" s="16"/>
      <c r="C309" s="117"/>
      <c r="D309" s="117"/>
      <c r="E309" s="79"/>
      <c r="F309" s="145"/>
      <c r="G309" s="79"/>
      <c r="H309" s="79"/>
      <c r="I309" s="79"/>
      <c r="J309" s="79"/>
      <c r="K309" s="79"/>
      <c r="L309" s="79"/>
      <c r="M309" s="79"/>
      <c r="N309" s="97"/>
      <c r="O309" s="118"/>
    </row>
    <row r="310" spans="1:15" s="76" customFormat="1" ht="21" customHeight="1">
      <c r="A310" s="79"/>
      <c r="B310" s="16"/>
      <c r="C310" s="79"/>
      <c r="D310" s="117"/>
      <c r="E310" s="79"/>
      <c r="F310" s="145"/>
      <c r="G310" s="79"/>
      <c r="H310" s="79"/>
      <c r="I310" s="79"/>
      <c r="J310" s="79"/>
      <c r="K310" s="79"/>
      <c r="L310" s="79"/>
      <c r="M310" s="79"/>
      <c r="N310" s="97"/>
      <c r="O310" s="118"/>
    </row>
    <row r="311" spans="1:15" s="76" customFormat="1" ht="21" customHeight="1">
      <c r="A311" s="79"/>
      <c r="B311" s="16"/>
      <c r="C311" s="79"/>
      <c r="D311" s="117"/>
      <c r="E311" s="79"/>
      <c r="F311" s="145"/>
      <c r="G311" s="79"/>
      <c r="H311" s="79"/>
      <c r="I311" s="79"/>
      <c r="J311" s="79"/>
      <c r="K311" s="79"/>
      <c r="L311" s="79"/>
      <c r="M311" s="79"/>
      <c r="N311" s="97"/>
      <c r="O311" s="118"/>
    </row>
    <row r="312" spans="1:15" s="76" customFormat="1" ht="21" customHeight="1">
      <c r="A312" s="79"/>
      <c r="B312" s="16"/>
      <c r="C312" s="79"/>
      <c r="D312" s="117"/>
      <c r="E312" s="79"/>
      <c r="F312" s="145"/>
      <c r="G312" s="79"/>
      <c r="H312" s="79"/>
      <c r="I312" s="79"/>
      <c r="J312" s="79"/>
      <c r="K312" s="79"/>
      <c r="L312" s="79"/>
      <c r="M312" s="79"/>
      <c r="N312" s="97"/>
      <c r="O312" s="118"/>
    </row>
    <row r="313" spans="1:15" s="76" customFormat="1" ht="21" customHeight="1">
      <c r="A313" s="117"/>
      <c r="B313" s="16"/>
      <c r="C313" s="117"/>
      <c r="D313" s="117"/>
      <c r="E313" s="79"/>
      <c r="F313" s="145"/>
      <c r="G313" s="79"/>
      <c r="H313" s="79"/>
      <c r="I313" s="79"/>
      <c r="J313" s="79"/>
      <c r="K313" s="79"/>
      <c r="L313" s="79"/>
      <c r="M313" s="79"/>
      <c r="N313" s="97"/>
      <c r="O313" s="118"/>
    </row>
    <row r="314" spans="1:15" s="76" customFormat="1" ht="21" customHeight="1">
      <c r="A314" s="117"/>
      <c r="B314" s="16"/>
      <c r="C314" s="79"/>
      <c r="D314" s="117"/>
      <c r="E314" s="79"/>
      <c r="F314" s="145"/>
      <c r="G314" s="79"/>
      <c r="H314" s="79"/>
      <c r="I314" s="79"/>
      <c r="J314" s="79"/>
      <c r="K314" s="79"/>
      <c r="L314" s="79"/>
      <c r="M314" s="79"/>
      <c r="N314" s="97"/>
      <c r="O314" s="118"/>
    </row>
    <row r="315" spans="1:15" s="76" customFormat="1" ht="21" customHeight="1">
      <c r="A315" s="79"/>
      <c r="B315" s="128"/>
      <c r="C315" s="117"/>
      <c r="D315" s="117"/>
      <c r="E315" s="144"/>
      <c r="F315" s="144"/>
      <c r="G315" s="144"/>
      <c r="H315" s="144"/>
      <c r="I315" s="144"/>
      <c r="J315" s="144"/>
      <c r="K315" s="144"/>
      <c r="L315" s="144"/>
      <c r="M315" s="117"/>
      <c r="N315" s="97"/>
      <c r="O315" s="118"/>
    </row>
    <row r="316" spans="1:15" s="76" customFormat="1" ht="21" customHeight="1">
      <c r="A316" s="79"/>
      <c r="B316" s="117"/>
      <c r="C316" s="117"/>
      <c r="D316" s="117"/>
      <c r="E316" s="144"/>
      <c r="F316" s="144"/>
      <c r="G316" s="144"/>
      <c r="H316" s="144"/>
      <c r="I316" s="144"/>
      <c r="J316" s="144"/>
      <c r="K316" s="144"/>
      <c r="L316" s="144"/>
      <c r="M316" s="117"/>
      <c r="N316" s="97"/>
      <c r="O316" s="118"/>
    </row>
    <row r="317" spans="1:15" s="76" customFormat="1" ht="21" customHeight="1">
      <c r="A317" s="79"/>
      <c r="B317" s="16"/>
      <c r="C317" s="79"/>
      <c r="D317" s="117"/>
      <c r="E317" s="79"/>
      <c r="F317" s="145"/>
      <c r="G317" s="79"/>
      <c r="H317" s="79"/>
      <c r="I317" s="79"/>
      <c r="J317" s="79"/>
      <c r="K317" s="79"/>
      <c r="L317" s="79"/>
      <c r="M317" s="79"/>
      <c r="N317" s="97"/>
      <c r="O317" s="118"/>
    </row>
    <row r="318" spans="1:15" s="76" customFormat="1" ht="21" customHeight="1">
      <c r="A318" s="79"/>
      <c r="B318" s="16"/>
      <c r="C318" s="79"/>
      <c r="D318" s="117"/>
      <c r="E318" s="79"/>
      <c r="F318" s="145"/>
      <c r="G318" s="79"/>
      <c r="H318" s="79"/>
      <c r="I318" s="79"/>
      <c r="J318" s="79"/>
      <c r="K318" s="79"/>
      <c r="L318" s="79"/>
      <c r="M318" s="79"/>
      <c r="N318" s="97"/>
      <c r="O318" s="118"/>
    </row>
    <row r="319" spans="1:15" s="76" customFormat="1" ht="21" customHeight="1">
      <c r="A319" s="79"/>
      <c r="B319" s="128"/>
      <c r="C319" s="79"/>
      <c r="D319" s="117"/>
      <c r="E319" s="143"/>
      <c r="F319" s="143"/>
      <c r="G319" s="143"/>
      <c r="H319" s="143"/>
      <c r="I319" s="143"/>
      <c r="J319" s="143"/>
      <c r="K319" s="143"/>
      <c r="L319" s="143"/>
      <c r="M319" s="79"/>
      <c r="N319" s="97"/>
      <c r="O319" s="118"/>
    </row>
    <row r="320" spans="1:15" s="76" customFormat="1" ht="21" customHeight="1">
      <c r="A320" s="79"/>
      <c r="B320" s="16"/>
      <c r="C320" s="79"/>
      <c r="D320" s="117"/>
      <c r="E320" s="79"/>
      <c r="F320" s="145"/>
      <c r="G320" s="79"/>
      <c r="H320" s="79"/>
      <c r="I320" s="79"/>
      <c r="J320" s="79"/>
      <c r="K320" s="79"/>
      <c r="L320" s="79"/>
      <c r="M320" s="79"/>
      <c r="N320" s="97"/>
      <c r="O320" s="118"/>
    </row>
    <row r="321" spans="1:17" s="76" customFormat="1" ht="21" customHeight="1">
      <c r="A321" s="79"/>
      <c r="B321" s="16"/>
      <c r="C321" s="79"/>
      <c r="D321" s="117"/>
      <c r="E321" s="79"/>
      <c r="F321" s="145"/>
      <c r="G321" s="79"/>
      <c r="H321" s="79"/>
      <c r="I321" s="79"/>
      <c r="J321" s="79"/>
      <c r="K321" s="79"/>
      <c r="L321" s="79"/>
      <c r="M321" s="79"/>
      <c r="N321" s="97"/>
      <c r="O321" s="118"/>
    </row>
    <row r="322" spans="1:17" s="76" customFormat="1" ht="21" customHeight="1">
      <c r="A322" s="79"/>
      <c r="B322" s="16"/>
      <c r="C322" s="79"/>
      <c r="D322" s="117"/>
      <c r="E322" s="79"/>
      <c r="F322" s="145"/>
      <c r="G322" s="79"/>
      <c r="H322" s="79"/>
      <c r="I322" s="79"/>
      <c r="J322" s="79"/>
      <c r="K322" s="79"/>
      <c r="L322" s="79"/>
      <c r="M322" s="79"/>
      <c r="N322" s="97"/>
      <c r="O322" s="118"/>
    </row>
    <row r="323" spans="1:17" s="76" customFormat="1" ht="21" customHeight="1">
      <c r="A323" s="79"/>
      <c r="B323" s="128"/>
      <c r="C323" s="117"/>
      <c r="D323" s="117"/>
      <c r="E323" s="144"/>
      <c r="F323" s="144"/>
      <c r="G323" s="144"/>
      <c r="H323" s="144"/>
      <c r="I323" s="144"/>
      <c r="J323" s="144"/>
      <c r="K323" s="144"/>
      <c r="L323" s="144"/>
      <c r="M323" s="117"/>
      <c r="N323" s="97"/>
      <c r="O323" s="118"/>
    </row>
    <row r="324" spans="1:17" s="76" customFormat="1" ht="21" customHeight="1">
      <c r="A324" s="79"/>
      <c r="B324" s="117"/>
      <c r="C324" s="117"/>
      <c r="D324" s="117"/>
      <c r="E324" s="144"/>
      <c r="F324" s="144"/>
      <c r="G324" s="144"/>
      <c r="H324" s="144"/>
      <c r="I324" s="144"/>
      <c r="J324" s="144"/>
      <c r="K324" s="144"/>
      <c r="L324" s="144"/>
      <c r="M324" s="117"/>
      <c r="N324" s="97"/>
      <c r="O324" s="118"/>
    </row>
    <row r="325" spans="1:17" s="76" customFormat="1" ht="21" customHeight="1">
      <c r="A325" s="79"/>
      <c r="B325" s="117"/>
      <c r="C325" s="117"/>
      <c r="D325" s="117"/>
      <c r="E325" s="144"/>
      <c r="F325" s="144"/>
      <c r="G325" s="144"/>
      <c r="H325" s="144"/>
      <c r="I325" s="144"/>
      <c r="J325" s="144"/>
      <c r="K325" s="144"/>
      <c r="L325" s="144"/>
      <c r="M325" s="117"/>
      <c r="N325" s="97"/>
      <c r="O325" s="118"/>
    </row>
    <row r="326" spans="1:17" s="76" customFormat="1" ht="17">
      <c r="A326" s="79"/>
      <c r="B326" s="16"/>
      <c r="C326" s="117"/>
      <c r="D326" s="117"/>
      <c r="E326" s="144"/>
      <c r="F326" s="145"/>
      <c r="G326" s="144"/>
      <c r="H326" s="144"/>
      <c r="I326" s="144"/>
      <c r="J326" s="144"/>
      <c r="K326" s="144"/>
      <c r="L326" s="144"/>
      <c r="M326" s="79"/>
      <c r="N326" s="97"/>
      <c r="O326" s="118"/>
    </row>
    <row r="327" spans="1:17" s="76" customFormat="1" ht="17">
      <c r="A327" s="79"/>
      <c r="B327" s="117"/>
      <c r="C327" s="117"/>
      <c r="D327" s="117"/>
      <c r="E327" s="144"/>
      <c r="F327" s="144"/>
      <c r="G327" s="144"/>
      <c r="H327" s="144"/>
      <c r="I327" s="144"/>
      <c r="J327" s="144"/>
      <c r="K327" s="144"/>
      <c r="L327" s="144"/>
      <c r="M327" s="117"/>
      <c r="N327" s="97"/>
      <c r="O327" s="118"/>
    </row>
    <row r="328" spans="1:17" s="76" customFormat="1" ht="17">
      <c r="A328" s="79"/>
      <c r="B328" s="128"/>
      <c r="C328" s="79"/>
      <c r="D328" s="117"/>
      <c r="E328" s="143"/>
      <c r="F328" s="143"/>
      <c r="G328" s="143"/>
      <c r="H328" s="143"/>
      <c r="I328" s="143"/>
      <c r="J328" s="143"/>
      <c r="K328" s="143"/>
      <c r="L328" s="143"/>
      <c r="M328" s="79"/>
      <c r="N328" s="97"/>
      <c r="O328" s="118"/>
    </row>
    <row r="329" spans="1:17" s="76" customFormat="1" ht="17">
      <c r="A329" s="79"/>
      <c r="B329" s="128"/>
      <c r="C329" s="79"/>
      <c r="D329" s="117"/>
      <c r="E329" s="143"/>
      <c r="F329" s="143"/>
      <c r="G329" s="143"/>
      <c r="H329" s="143"/>
      <c r="I329" s="143"/>
      <c r="J329" s="143"/>
      <c r="K329" s="143"/>
      <c r="L329" s="143"/>
      <c r="M329" s="79"/>
      <c r="N329" s="97"/>
      <c r="O329" s="118"/>
    </row>
    <row r="330" spans="1:17" s="76" customFormat="1" ht="17">
      <c r="A330" s="79"/>
      <c r="B330" s="128"/>
      <c r="C330" s="79"/>
      <c r="D330" s="117"/>
      <c r="E330" s="143"/>
      <c r="F330" s="143"/>
      <c r="G330" s="143"/>
      <c r="H330" s="143"/>
      <c r="I330" s="143"/>
      <c r="J330" s="143"/>
      <c r="K330" s="143"/>
      <c r="L330" s="143"/>
      <c r="M330" s="79"/>
      <c r="N330" s="97"/>
      <c r="O330" s="118"/>
      <c r="Q330" s="37"/>
    </row>
    <row r="331" spans="1:17" s="76" customFormat="1" ht="17">
      <c r="A331" s="117"/>
      <c r="B331" s="128"/>
      <c r="C331" s="79"/>
      <c r="D331" s="117"/>
      <c r="E331" s="143"/>
      <c r="F331" s="143"/>
      <c r="G331" s="143"/>
      <c r="H331" s="143"/>
      <c r="I331" s="143"/>
      <c r="J331" s="143"/>
      <c r="K331" s="143"/>
      <c r="L331" s="143"/>
      <c r="M331" s="79"/>
      <c r="N331" s="97"/>
      <c r="O331" s="118"/>
      <c r="Q331" s="37"/>
    </row>
    <row r="332" spans="1:17" s="76" customFormat="1" ht="17">
      <c r="A332" s="79"/>
      <c r="B332" s="16"/>
      <c r="C332" s="79"/>
      <c r="D332" s="117"/>
      <c r="E332" s="79"/>
      <c r="F332" s="145"/>
      <c r="G332" s="79"/>
      <c r="H332" s="79"/>
      <c r="I332" s="79"/>
      <c r="J332" s="79"/>
      <c r="K332" s="79"/>
      <c r="L332" s="79"/>
      <c r="M332" s="79"/>
      <c r="N332" s="97"/>
      <c r="O332" s="118"/>
      <c r="Q332" s="37"/>
    </row>
    <row r="333" spans="1:17" s="76" customFormat="1" ht="17">
      <c r="A333" s="79"/>
      <c r="B333" s="16"/>
      <c r="C333" s="79"/>
      <c r="D333" s="117"/>
      <c r="E333" s="79"/>
      <c r="F333" s="145"/>
      <c r="G333" s="79"/>
      <c r="H333" s="79"/>
      <c r="I333" s="79"/>
      <c r="J333" s="79"/>
      <c r="K333" s="79"/>
      <c r="L333" s="79"/>
      <c r="M333" s="79"/>
      <c r="N333" s="97"/>
      <c r="O333" s="118"/>
      <c r="Q333" s="37"/>
    </row>
    <row r="334" spans="1:17" s="76" customFormat="1" ht="17">
      <c r="A334" s="79"/>
      <c r="B334" s="145"/>
      <c r="C334" s="145"/>
      <c r="D334" s="117"/>
      <c r="E334" s="143"/>
      <c r="F334" s="143"/>
      <c r="G334" s="143"/>
      <c r="H334" s="143"/>
      <c r="I334" s="143"/>
      <c r="J334" s="143"/>
      <c r="K334" s="143"/>
      <c r="L334" s="143"/>
      <c r="M334" s="79"/>
      <c r="N334" s="97"/>
      <c r="O334" s="118"/>
      <c r="Q334" s="37"/>
    </row>
    <row r="335" spans="1:17" s="76" customFormat="1" ht="17">
      <c r="A335" s="79"/>
      <c r="B335" s="117"/>
      <c r="C335" s="117"/>
      <c r="D335" s="117"/>
      <c r="E335" s="143"/>
      <c r="F335" s="143"/>
      <c r="G335" s="143"/>
      <c r="H335" s="143"/>
      <c r="I335" s="143"/>
      <c r="J335" s="143"/>
      <c r="K335" s="143"/>
      <c r="L335" s="143"/>
      <c r="M335" s="79"/>
      <c r="N335" s="97"/>
      <c r="O335" s="118"/>
    </row>
    <row r="336" spans="1:17" s="76" customFormat="1" ht="17">
      <c r="A336" s="79"/>
      <c r="B336" s="117"/>
      <c r="C336" s="117"/>
      <c r="D336" s="117"/>
      <c r="E336" s="143"/>
      <c r="F336" s="143"/>
      <c r="G336" s="143"/>
      <c r="H336" s="143"/>
      <c r="I336" s="143"/>
      <c r="J336" s="143"/>
      <c r="K336" s="143"/>
      <c r="L336" s="143"/>
      <c r="M336" s="79"/>
      <c r="N336" s="97"/>
      <c r="O336" s="118"/>
      <c r="Q336" s="37"/>
    </row>
    <row r="337" spans="1:17" s="76" customFormat="1" ht="17">
      <c r="A337" s="79"/>
      <c r="B337" s="117"/>
      <c r="C337" s="117"/>
      <c r="D337" s="117"/>
      <c r="E337" s="143"/>
      <c r="F337" s="143"/>
      <c r="G337" s="143"/>
      <c r="H337" s="143"/>
      <c r="I337" s="143"/>
      <c r="J337" s="143"/>
      <c r="K337" s="143"/>
      <c r="L337" s="143"/>
      <c r="M337" s="79"/>
      <c r="N337" s="97"/>
      <c r="O337" s="118"/>
      <c r="Q337" s="37"/>
    </row>
    <row r="338" spans="1:17" s="76" customFormat="1" ht="17">
      <c r="A338" s="79"/>
      <c r="B338" s="16"/>
      <c r="C338" s="79"/>
      <c r="D338" s="117"/>
      <c r="E338" s="79"/>
      <c r="F338" s="145"/>
      <c r="G338" s="79"/>
      <c r="H338" s="79"/>
      <c r="I338" s="79"/>
      <c r="J338" s="79"/>
      <c r="K338" s="79"/>
      <c r="L338" s="79"/>
      <c r="M338" s="79"/>
      <c r="N338" s="97"/>
      <c r="O338" s="118"/>
      <c r="Q338" s="37"/>
    </row>
    <row r="339" spans="1:17" s="76" customFormat="1" ht="17">
      <c r="A339" s="79"/>
      <c r="B339" s="117"/>
      <c r="C339" s="117"/>
      <c r="D339" s="117"/>
      <c r="E339" s="144"/>
      <c r="F339" s="143"/>
      <c r="G339" s="144"/>
      <c r="H339" s="144"/>
      <c r="I339" s="144"/>
      <c r="J339" s="144"/>
      <c r="K339" s="144"/>
      <c r="L339" s="144"/>
      <c r="M339" s="79"/>
      <c r="N339" s="97"/>
      <c r="O339" s="118"/>
      <c r="Q339" s="37"/>
    </row>
    <row r="340" spans="1:17" s="76" customFormat="1" ht="17">
      <c r="A340" s="79"/>
      <c r="B340" s="117"/>
      <c r="C340" s="117"/>
      <c r="D340" s="117"/>
      <c r="E340" s="144"/>
      <c r="F340" s="143"/>
      <c r="G340" s="144"/>
      <c r="H340" s="144"/>
      <c r="I340" s="144"/>
      <c r="J340" s="144"/>
      <c r="K340" s="144"/>
      <c r="L340" s="144"/>
      <c r="M340" s="79"/>
      <c r="N340" s="97"/>
      <c r="O340" s="118"/>
      <c r="Q340" s="37"/>
    </row>
    <row r="341" spans="1:17" s="76" customFormat="1" ht="17">
      <c r="A341" s="79"/>
      <c r="B341" s="128"/>
      <c r="C341" s="79"/>
      <c r="D341" s="117"/>
      <c r="E341" s="143"/>
      <c r="F341" s="143"/>
      <c r="G341" s="143"/>
      <c r="H341" s="143"/>
      <c r="I341" s="143"/>
      <c r="J341" s="143"/>
      <c r="K341" s="143"/>
      <c r="L341" s="143"/>
      <c r="M341" s="79"/>
      <c r="N341" s="97"/>
      <c r="O341" s="118"/>
    </row>
    <row r="342" spans="1:17" s="76" customFormat="1" ht="17">
      <c r="A342" s="79"/>
      <c r="B342" s="117"/>
      <c r="C342" s="117"/>
      <c r="D342" s="117"/>
      <c r="E342" s="144"/>
      <c r="F342" s="143"/>
      <c r="G342" s="144"/>
      <c r="H342" s="144"/>
      <c r="I342" s="144"/>
      <c r="J342" s="144"/>
      <c r="K342" s="144"/>
      <c r="L342" s="144"/>
      <c r="M342" s="79"/>
      <c r="N342" s="97"/>
      <c r="O342" s="118"/>
      <c r="Q342" s="37"/>
    </row>
    <row r="343" spans="1:17" s="76" customFormat="1" ht="17">
      <c r="A343" s="79"/>
      <c r="B343" s="117"/>
      <c r="C343" s="117"/>
      <c r="D343" s="117"/>
      <c r="E343" s="144"/>
      <c r="F343" s="143"/>
      <c r="G343" s="144"/>
      <c r="H343" s="144"/>
      <c r="I343" s="144"/>
      <c r="J343" s="144"/>
      <c r="K343" s="144"/>
      <c r="L343" s="144"/>
      <c r="M343" s="79"/>
      <c r="N343" s="97"/>
      <c r="O343" s="118"/>
      <c r="Q343" s="37"/>
    </row>
    <row r="344" spans="1:17" s="76" customFormat="1" ht="17">
      <c r="A344" s="79"/>
      <c r="B344" s="117"/>
      <c r="C344" s="117"/>
      <c r="D344" s="117"/>
      <c r="E344" s="144"/>
      <c r="F344" s="143"/>
      <c r="G344" s="144"/>
      <c r="H344" s="144"/>
      <c r="I344" s="144"/>
      <c r="J344" s="144"/>
      <c r="K344" s="144"/>
      <c r="L344" s="144"/>
      <c r="M344" s="79"/>
      <c r="N344" s="97"/>
      <c r="O344" s="118"/>
      <c r="Q344" s="37"/>
    </row>
    <row r="345" spans="1:17" s="76" customFormat="1" ht="17">
      <c r="A345" s="79"/>
      <c r="B345" s="117"/>
      <c r="C345" s="117"/>
      <c r="D345" s="117"/>
      <c r="E345" s="144"/>
      <c r="F345" s="143"/>
      <c r="G345" s="144"/>
      <c r="H345" s="144"/>
      <c r="I345" s="144"/>
      <c r="J345" s="144"/>
      <c r="K345" s="144"/>
      <c r="L345" s="144"/>
      <c r="M345" s="79"/>
      <c r="N345" s="97"/>
      <c r="O345" s="118"/>
      <c r="Q345" s="37"/>
    </row>
    <row r="346" spans="1:17" s="76" customFormat="1" ht="17">
      <c r="A346" s="79"/>
      <c r="B346" s="128"/>
      <c r="C346" s="79"/>
      <c r="D346" s="117"/>
      <c r="E346" s="143"/>
      <c r="F346" s="143"/>
      <c r="G346" s="143"/>
      <c r="H346" s="143"/>
      <c r="I346" s="143"/>
      <c r="J346" s="143"/>
      <c r="K346" s="143"/>
      <c r="L346" s="143"/>
      <c r="M346" s="79"/>
      <c r="N346" s="97"/>
      <c r="O346" s="118"/>
      <c r="Q346" s="37"/>
    </row>
    <row r="347" spans="1:17" s="76" customFormat="1" ht="17">
      <c r="A347" s="79"/>
      <c r="B347" s="16"/>
      <c r="C347" s="79"/>
      <c r="D347" s="117"/>
      <c r="E347" s="144"/>
      <c r="F347" s="145"/>
      <c r="G347" s="144"/>
      <c r="H347" s="144"/>
      <c r="I347" s="144"/>
      <c r="J347" s="144"/>
      <c r="K347" s="144"/>
      <c r="L347" s="144"/>
      <c r="M347" s="79"/>
      <c r="N347" s="97"/>
      <c r="O347" s="118"/>
      <c r="Q347" s="37"/>
    </row>
    <row r="348" spans="1:17" s="76" customFormat="1" ht="17">
      <c r="A348" s="79"/>
      <c r="B348" s="16"/>
      <c r="C348" s="117"/>
      <c r="D348" s="117"/>
      <c r="E348" s="97"/>
      <c r="F348" s="145"/>
      <c r="G348" s="97"/>
      <c r="H348" s="97"/>
      <c r="I348" s="97"/>
      <c r="J348" s="97"/>
      <c r="K348" s="97"/>
      <c r="L348" s="97"/>
      <c r="M348" s="79"/>
      <c r="N348" s="97"/>
      <c r="O348" s="118"/>
      <c r="Q348" s="37"/>
    </row>
    <row r="349" spans="1:17" s="76" customFormat="1" ht="17">
      <c r="A349" s="79"/>
      <c r="B349" s="117"/>
      <c r="C349" s="117"/>
      <c r="D349" s="117"/>
      <c r="E349" s="144"/>
      <c r="F349" s="143"/>
      <c r="G349" s="144"/>
      <c r="H349" s="144"/>
      <c r="I349" s="144"/>
      <c r="J349" s="144"/>
      <c r="K349" s="144"/>
      <c r="L349" s="144"/>
      <c r="M349" s="79"/>
      <c r="N349" s="97"/>
      <c r="O349" s="118"/>
      <c r="Q349" s="37"/>
    </row>
    <row r="350" spans="1:17" s="76" customFormat="1" ht="17">
      <c r="A350" s="79"/>
      <c r="B350" s="117"/>
      <c r="C350" s="117"/>
      <c r="D350" s="117"/>
      <c r="E350" s="144"/>
      <c r="F350" s="143"/>
      <c r="G350" s="144"/>
      <c r="H350" s="144"/>
      <c r="I350" s="144"/>
      <c r="J350" s="144"/>
      <c r="K350" s="144"/>
      <c r="L350" s="144"/>
      <c r="M350" s="79"/>
      <c r="N350" s="97"/>
      <c r="O350" s="118"/>
      <c r="Q350" s="37"/>
    </row>
    <row r="351" spans="1:17" s="76" customFormat="1" ht="17">
      <c r="A351" s="79"/>
      <c r="B351" s="16"/>
      <c r="C351" s="79"/>
      <c r="D351" s="117"/>
      <c r="E351" s="79"/>
      <c r="F351" s="145"/>
      <c r="G351" s="79"/>
      <c r="H351" s="79"/>
      <c r="I351" s="79"/>
      <c r="J351" s="79"/>
      <c r="K351" s="79"/>
      <c r="L351" s="79"/>
      <c r="M351" s="79"/>
      <c r="N351" s="97"/>
      <c r="O351" s="118"/>
      <c r="Q351" s="37"/>
    </row>
    <row r="352" spans="1:17" s="76" customFormat="1" ht="17">
      <c r="A352" s="79"/>
      <c r="B352" s="117"/>
      <c r="C352" s="117"/>
      <c r="D352" s="117"/>
      <c r="E352" s="144"/>
      <c r="F352" s="143"/>
      <c r="G352" s="144"/>
      <c r="H352" s="144"/>
      <c r="I352" s="144"/>
      <c r="J352" s="144"/>
      <c r="K352" s="144"/>
      <c r="L352" s="144"/>
      <c r="M352" s="79"/>
      <c r="N352" s="97"/>
      <c r="O352" s="118"/>
      <c r="Q352" s="37"/>
    </row>
    <row r="353" spans="1:17" s="76" customFormat="1" ht="17">
      <c r="A353" s="79"/>
      <c r="B353" s="16"/>
      <c r="C353" s="79"/>
      <c r="D353" s="117"/>
      <c r="E353" s="79"/>
      <c r="F353" s="145"/>
      <c r="G353" s="79"/>
      <c r="H353" s="79"/>
      <c r="I353" s="79"/>
      <c r="J353" s="79"/>
      <c r="K353" s="79"/>
      <c r="L353" s="79"/>
      <c r="M353" s="79"/>
      <c r="N353" s="97"/>
      <c r="O353" s="118"/>
      <c r="Q353" s="37"/>
    </row>
    <row r="354" spans="1:17" s="76" customFormat="1" ht="17">
      <c r="A354" s="79"/>
      <c r="B354" s="117"/>
      <c r="C354" s="117"/>
      <c r="D354" s="117"/>
      <c r="E354" s="143"/>
      <c r="F354" s="143"/>
      <c r="G354" s="143"/>
      <c r="H354" s="143"/>
      <c r="I354" s="143"/>
      <c r="J354" s="143"/>
      <c r="K354" s="143"/>
      <c r="L354" s="143"/>
      <c r="M354" s="79"/>
      <c r="N354" s="97"/>
      <c r="O354" s="118"/>
      <c r="Q354" s="37"/>
    </row>
    <row r="355" spans="1:17" s="76" customFormat="1" ht="17">
      <c r="A355" s="79"/>
      <c r="B355" s="117"/>
      <c r="C355" s="117"/>
      <c r="D355" s="117"/>
      <c r="E355" s="143"/>
      <c r="F355" s="143"/>
      <c r="G355" s="143"/>
      <c r="H355" s="143"/>
      <c r="I355" s="143"/>
      <c r="J355" s="143"/>
      <c r="K355" s="143"/>
      <c r="L355" s="143"/>
      <c r="M355" s="79"/>
      <c r="N355" s="97"/>
      <c r="O355" s="118"/>
      <c r="Q355" s="37"/>
    </row>
    <row r="356" spans="1:17" s="76" customFormat="1" ht="17">
      <c r="A356" s="79"/>
      <c r="B356" s="117"/>
      <c r="C356" s="117"/>
      <c r="D356" s="117"/>
      <c r="E356" s="143"/>
      <c r="F356" s="143"/>
      <c r="G356" s="143"/>
      <c r="H356" s="143"/>
      <c r="I356" s="143"/>
      <c r="J356" s="143"/>
      <c r="K356" s="143"/>
      <c r="L356" s="143"/>
      <c r="M356" s="79"/>
      <c r="N356" s="97"/>
      <c r="O356" s="118"/>
      <c r="Q356" s="37"/>
    </row>
    <row r="357" spans="1:17" s="76" customFormat="1" ht="17">
      <c r="A357" s="79"/>
      <c r="B357" s="117"/>
      <c r="C357" s="117"/>
      <c r="D357" s="117"/>
      <c r="E357" s="143"/>
      <c r="F357" s="143"/>
      <c r="G357" s="143"/>
      <c r="H357" s="143"/>
      <c r="I357" s="143"/>
      <c r="J357" s="143"/>
      <c r="K357" s="143"/>
      <c r="L357" s="143"/>
      <c r="M357" s="79"/>
      <c r="N357" s="97"/>
      <c r="O357" s="118"/>
      <c r="Q357" s="37"/>
    </row>
    <row r="358" spans="1:17" s="76" customFormat="1" ht="17">
      <c r="A358" s="79"/>
      <c r="B358" s="117"/>
      <c r="C358" s="117"/>
      <c r="D358" s="117"/>
      <c r="E358" s="143"/>
      <c r="F358" s="143"/>
      <c r="G358" s="143"/>
      <c r="H358" s="143"/>
      <c r="I358" s="143"/>
      <c r="J358" s="143"/>
      <c r="K358" s="143"/>
      <c r="L358" s="143"/>
      <c r="M358" s="79"/>
      <c r="N358" s="97"/>
      <c r="O358" s="118"/>
      <c r="Q358" s="37"/>
    </row>
    <row r="359" spans="1:17" s="76" customFormat="1" ht="17">
      <c r="A359" s="79"/>
      <c r="B359" s="128"/>
      <c r="C359" s="117"/>
      <c r="D359" s="117"/>
      <c r="E359" s="144"/>
      <c r="F359" s="144"/>
      <c r="G359" s="144"/>
      <c r="H359" s="144"/>
      <c r="I359" s="144"/>
      <c r="J359" s="144"/>
      <c r="K359" s="144"/>
      <c r="L359" s="144"/>
      <c r="M359" s="117"/>
      <c r="N359" s="97"/>
      <c r="O359" s="118"/>
      <c r="Q359" s="37"/>
    </row>
    <row r="360" spans="1:17" s="76" customFormat="1" ht="17">
      <c r="A360" s="79"/>
      <c r="B360" s="117"/>
      <c r="C360" s="117"/>
      <c r="D360" s="117"/>
      <c r="E360" s="143"/>
      <c r="F360" s="143"/>
      <c r="G360" s="143"/>
      <c r="H360" s="143"/>
      <c r="I360" s="143"/>
      <c r="J360" s="143"/>
      <c r="K360" s="143"/>
      <c r="L360" s="143"/>
      <c r="M360" s="79"/>
      <c r="N360" s="97"/>
      <c r="O360" s="118"/>
      <c r="Q360" s="37"/>
    </row>
    <row r="361" spans="1:17" s="76" customFormat="1" ht="17">
      <c r="A361" s="79"/>
      <c r="B361" s="117"/>
      <c r="C361" s="117"/>
      <c r="D361" s="117"/>
      <c r="E361" s="143"/>
      <c r="F361" s="143"/>
      <c r="G361" s="143"/>
      <c r="H361" s="143"/>
      <c r="I361" s="143"/>
      <c r="J361" s="143"/>
      <c r="K361" s="143"/>
      <c r="L361" s="143"/>
      <c r="M361" s="79"/>
      <c r="N361" s="97"/>
      <c r="O361" s="118"/>
      <c r="Q361" s="37"/>
    </row>
    <row r="362" spans="1:17" s="76" customFormat="1" ht="17">
      <c r="A362" s="79"/>
      <c r="B362" s="148"/>
      <c r="C362" s="79"/>
      <c r="D362" s="117"/>
      <c r="E362" s="143"/>
      <c r="F362" s="143"/>
      <c r="G362" s="143"/>
      <c r="H362" s="143"/>
      <c r="I362" s="143"/>
      <c r="J362" s="143"/>
      <c r="K362" s="143"/>
      <c r="L362" s="143"/>
      <c r="M362" s="79"/>
      <c r="N362" s="97"/>
      <c r="O362" s="118"/>
    </row>
    <row r="363" spans="1:17" s="76" customFormat="1" ht="17">
      <c r="A363" s="79"/>
      <c r="B363" s="117"/>
      <c r="C363" s="117"/>
      <c r="D363" s="117"/>
      <c r="E363" s="143"/>
      <c r="F363" s="143"/>
      <c r="G363" s="143"/>
      <c r="H363" s="143"/>
      <c r="I363" s="143"/>
      <c r="J363" s="143"/>
      <c r="K363" s="143"/>
      <c r="L363" s="143"/>
      <c r="M363" s="79"/>
      <c r="N363" s="97"/>
      <c r="O363" s="118"/>
      <c r="Q363" s="37"/>
    </row>
    <row r="364" spans="1:17" s="76" customFormat="1" ht="17">
      <c r="A364" s="79"/>
      <c r="B364" s="117"/>
      <c r="C364" s="117"/>
      <c r="D364" s="117"/>
      <c r="E364" s="79"/>
      <c r="F364" s="143"/>
      <c r="G364" s="79"/>
      <c r="H364" s="79"/>
      <c r="I364" s="79"/>
      <c r="J364" s="79"/>
      <c r="K364" s="79"/>
      <c r="L364" s="79"/>
      <c r="M364" s="79"/>
      <c r="N364" s="97"/>
      <c r="O364" s="118"/>
      <c r="Q364" s="37"/>
    </row>
    <row r="365" spans="1:17" s="76" customFormat="1" ht="17">
      <c r="A365" s="79"/>
      <c r="B365" s="117"/>
      <c r="C365" s="117"/>
      <c r="D365" s="117"/>
      <c r="E365" s="79"/>
      <c r="F365" s="143"/>
      <c r="G365" s="79"/>
      <c r="H365" s="79"/>
      <c r="I365" s="79"/>
      <c r="J365" s="79"/>
      <c r="K365" s="79"/>
      <c r="L365" s="79"/>
      <c r="M365" s="79"/>
      <c r="N365" s="97"/>
      <c r="O365" s="118"/>
      <c r="Q365" s="37"/>
    </row>
    <row r="366" spans="1:17" s="76" customFormat="1" ht="17">
      <c r="A366" s="79"/>
      <c r="B366" s="117"/>
      <c r="C366" s="117"/>
      <c r="D366" s="117"/>
      <c r="E366" s="143"/>
      <c r="F366" s="143"/>
      <c r="G366" s="143"/>
      <c r="H366" s="143"/>
      <c r="I366" s="143"/>
      <c r="J366" s="143"/>
      <c r="K366" s="143"/>
      <c r="L366" s="143"/>
      <c r="M366" s="79"/>
      <c r="N366" s="97"/>
      <c r="O366" s="118"/>
      <c r="Q366" s="37"/>
    </row>
    <row r="367" spans="1:17" s="76" customFormat="1" ht="17">
      <c r="A367" s="79"/>
      <c r="B367" s="117"/>
      <c r="C367" s="117"/>
      <c r="D367" s="117"/>
      <c r="E367" s="143"/>
      <c r="F367" s="143"/>
      <c r="G367" s="143"/>
      <c r="H367" s="143"/>
      <c r="I367" s="143"/>
      <c r="J367" s="143"/>
      <c r="K367" s="143"/>
      <c r="L367" s="143"/>
      <c r="M367" s="79"/>
      <c r="N367" s="97"/>
      <c r="O367" s="118"/>
      <c r="Q367" s="37"/>
    </row>
  </sheetData>
  <autoFilter ref="A4:AH4">
    <sortState ref="A5:AG163">
      <sortCondition descending="1" ref="F4:F163"/>
    </sortState>
  </autoFilter>
  <conditionalFormatting sqref="G5:L57 G107:L112 G91:L101 G193:L202 G59:L59 G116:L132 G228:L228 G142:L142 G173:L174 G236:L238 G226:L226 G204:L221 G134:L134 G189:L189 G87:L89 G178:L186 G176:L176 G84:L85">
    <cfRule type="cellIs" dxfId="163" priority="152" stopIfTrue="1" operator="equal">
      <formula>50</formula>
    </cfRule>
  </conditionalFormatting>
  <conditionalFormatting sqref="E1:F57 E107:F112 E91:F101 E193:F202 E59:F59 E116:F132 E228:F228 E142:F142 E173:F174 E236:F65536 E226:F226 E204:F221 E134:F134 E189:F189 E87:F89 E178:F186 E176:F176 E84:F85">
    <cfRule type="cellIs" dxfId="162" priority="151" stopIfTrue="1" operator="equal">
      <formula>50</formula>
    </cfRule>
  </conditionalFormatting>
  <conditionalFormatting sqref="G102:L102">
    <cfRule type="cellIs" dxfId="161" priority="150" stopIfTrue="1" operator="equal">
      <formula>50</formula>
    </cfRule>
  </conditionalFormatting>
  <conditionalFormatting sqref="E102:F102">
    <cfRule type="cellIs" dxfId="160" priority="149" stopIfTrue="1" operator="equal">
      <formula>50</formula>
    </cfRule>
  </conditionalFormatting>
  <conditionalFormatting sqref="G103:L103">
    <cfRule type="cellIs" dxfId="159" priority="148" stopIfTrue="1" operator="equal">
      <formula>50</formula>
    </cfRule>
  </conditionalFormatting>
  <conditionalFormatting sqref="E103:F103">
    <cfRule type="cellIs" dxfId="158" priority="147" stopIfTrue="1" operator="equal">
      <formula>50</formula>
    </cfRule>
  </conditionalFormatting>
  <conditionalFormatting sqref="G104:L104">
    <cfRule type="cellIs" dxfId="157" priority="146" stopIfTrue="1" operator="equal">
      <formula>50</formula>
    </cfRule>
  </conditionalFormatting>
  <conditionalFormatting sqref="E104:F104">
    <cfRule type="cellIs" dxfId="156" priority="145" stopIfTrue="1" operator="equal">
      <formula>50</formula>
    </cfRule>
  </conditionalFormatting>
  <conditionalFormatting sqref="G105:L105">
    <cfRule type="cellIs" dxfId="155" priority="144" stopIfTrue="1" operator="equal">
      <formula>50</formula>
    </cfRule>
  </conditionalFormatting>
  <conditionalFormatting sqref="E105:F105">
    <cfRule type="cellIs" dxfId="154" priority="143" stopIfTrue="1" operator="equal">
      <formula>50</formula>
    </cfRule>
  </conditionalFormatting>
  <conditionalFormatting sqref="G106:L106">
    <cfRule type="cellIs" dxfId="153" priority="142" stopIfTrue="1" operator="equal">
      <formula>50</formula>
    </cfRule>
  </conditionalFormatting>
  <conditionalFormatting sqref="E106:F106">
    <cfRule type="cellIs" dxfId="152" priority="141" stopIfTrue="1" operator="equal">
      <formula>50</formula>
    </cfRule>
  </conditionalFormatting>
  <conditionalFormatting sqref="G90:L90">
    <cfRule type="cellIs" dxfId="151" priority="140" stopIfTrue="1" operator="equal">
      <formula>50</formula>
    </cfRule>
  </conditionalFormatting>
  <conditionalFormatting sqref="E90:F90">
    <cfRule type="cellIs" dxfId="150" priority="139" stopIfTrue="1" operator="equal">
      <formula>50</formula>
    </cfRule>
  </conditionalFormatting>
  <conditionalFormatting sqref="G190:L190">
    <cfRule type="cellIs" dxfId="149" priority="138" stopIfTrue="1" operator="equal">
      <formula>50</formula>
    </cfRule>
  </conditionalFormatting>
  <conditionalFormatting sqref="E190:F190">
    <cfRule type="cellIs" dxfId="148" priority="137" stopIfTrue="1" operator="equal">
      <formula>50</formula>
    </cfRule>
  </conditionalFormatting>
  <conditionalFormatting sqref="G58:L58">
    <cfRule type="cellIs" dxfId="147" priority="136" stopIfTrue="1" operator="equal">
      <formula>50</formula>
    </cfRule>
  </conditionalFormatting>
  <conditionalFormatting sqref="E58:F58">
    <cfRule type="cellIs" dxfId="146" priority="135" stopIfTrue="1" operator="equal">
      <formula>50</formula>
    </cfRule>
  </conditionalFormatting>
  <conditionalFormatting sqref="G113:L113">
    <cfRule type="cellIs" dxfId="145" priority="134" stopIfTrue="1" operator="equal">
      <formula>50</formula>
    </cfRule>
  </conditionalFormatting>
  <conditionalFormatting sqref="E113:F113">
    <cfRule type="cellIs" dxfId="144" priority="133" stopIfTrue="1" operator="equal">
      <formula>50</formula>
    </cfRule>
  </conditionalFormatting>
  <conditionalFormatting sqref="G114:L114">
    <cfRule type="cellIs" dxfId="143" priority="132" stopIfTrue="1" operator="equal">
      <formula>50</formula>
    </cfRule>
  </conditionalFormatting>
  <conditionalFormatting sqref="E114:F114">
    <cfRule type="cellIs" dxfId="142" priority="131" stopIfTrue="1" operator="equal">
      <formula>50</formula>
    </cfRule>
  </conditionalFormatting>
  <conditionalFormatting sqref="G115:L115">
    <cfRule type="cellIs" dxfId="141" priority="130" stopIfTrue="1" operator="equal">
      <formula>50</formula>
    </cfRule>
  </conditionalFormatting>
  <conditionalFormatting sqref="E115:F115">
    <cfRule type="cellIs" dxfId="140" priority="129" stopIfTrue="1" operator="equal">
      <formula>50</formula>
    </cfRule>
  </conditionalFormatting>
  <conditionalFormatting sqref="G191:L191">
    <cfRule type="cellIs" dxfId="139" priority="128" stopIfTrue="1" operator="equal">
      <formula>50</formula>
    </cfRule>
  </conditionalFormatting>
  <conditionalFormatting sqref="E191:F191">
    <cfRule type="cellIs" dxfId="138" priority="127" stopIfTrue="1" operator="equal">
      <formula>50</formula>
    </cfRule>
  </conditionalFormatting>
  <conditionalFormatting sqref="G227:L227">
    <cfRule type="cellIs" dxfId="137" priority="126" stopIfTrue="1" operator="equal">
      <formula>50</formula>
    </cfRule>
  </conditionalFormatting>
  <conditionalFormatting sqref="E227:F227">
    <cfRule type="cellIs" dxfId="136" priority="125" stopIfTrue="1" operator="equal">
      <formula>50</formula>
    </cfRule>
  </conditionalFormatting>
  <conditionalFormatting sqref="G192:L192">
    <cfRule type="cellIs" dxfId="135" priority="124" stopIfTrue="1" operator="equal">
      <formula>50</formula>
    </cfRule>
  </conditionalFormatting>
  <conditionalFormatting sqref="E192:F192">
    <cfRule type="cellIs" dxfId="134" priority="123" stopIfTrue="1" operator="equal">
      <formula>50</formula>
    </cfRule>
  </conditionalFormatting>
  <conditionalFormatting sqref="G135:L135 G137:L139 G141:L141">
    <cfRule type="cellIs" dxfId="133" priority="122" stopIfTrue="1" operator="equal">
      <formula>50</formula>
    </cfRule>
  </conditionalFormatting>
  <conditionalFormatting sqref="E135:F135 E137:F139 E141:F141">
    <cfRule type="cellIs" dxfId="132" priority="121" stopIfTrue="1" operator="equal">
      <formula>50</formula>
    </cfRule>
  </conditionalFormatting>
  <conditionalFormatting sqref="G159:L159">
    <cfRule type="cellIs" dxfId="131" priority="120" stopIfTrue="1" operator="equal">
      <formula>50</formula>
    </cfRule>
  </conditionalFormatting>
  <conditionalFormatting sqref="E159:F159">
    <cfRule type="cellIs" dxfId="130" priority="119" stopIfTrue="1" operator="equal">
      <formula>50</formula>
    </cfRule>
  </conditionalFormatting>
  <conditionalFormatting sqref="G143:L144 G154:L155 G158:L158">
    <cfRule type="cellIs" dxfId="129" priority="118" stopIfTrue="1" operator="equal">
      <formula>50</formula>
    </cfRule>
  </conditionalFormatting>
  <conditionalFormatting sqref="E143:F144 E154:F155 E158:F158">
    <cfRule type="cellIs" dxfId="128" priority="117" stopIfTrue="1" operator="equal">
      <formula>50</formula>
    </cfRule>
  </conditionalFormatting>
  <conditionalFormatting sqref="G160:L160">
    <cfRule type="cellIs" dxfId="127" priority="116" stopIfTrue="1" operator="equal">
      <formula>50</formula>
    </cfRule>
  </conditionalFormatting>
  <conditionalFormatting sqref="E160:F160">
    <cfRule type="cellIs" dxfId="126" priority="115" stopIfTrue="1" operator="equal">
      <formula>50</formula>
    </cfRule>
  </conditionalFormatting>
  <conditionalFormatting sqref="G149:L153">
    <cfRule type="cellIs" dxfId="125" priority="114" stopIfTrue="1" operator="equal">
      <formula>50</formula>
    </cfRule>
  </conditionalFormatting>
  <conditionalFormatting sqref="E149:F153">
    <cfRule type="cellIs" dxfId="124" priority="113" stopIfTrue="1" operator="equal">
      <formula>50</formula>
    </cfRule>
  </conditionalFormatting>
  <conditionalFormatting sqref="G147:L147">
    <cfRule type="cellIs" dxfId="123" priority="112" stopIfTrue="1" operator="equal">
      <formula>50</formula>
    </cfRule>
  </conditionalFormatting>
  <conditionalFormatting sqref="E147:F147">
    <cfRule type="cellIs" dxfId="122" priority="111" stopIfTrue="1" operator="equal">
      <formula>50</formula>
    </cfRule>
  </conditionalFormatting>
  <conditionalFormatting sqref="G145:L146">
    <cfRule type="cellIs" dxfId="121" priority="110" stopIfTrue="1" operator="equal">
      <formula>50</formula>
    </cfRule>
  </conditionalFormatting>
  <conditionalFormatting sqref="E145:F146">
    <cfRule type="cellIs" dxfId="120" priority="109" stopIfTrue="1" operator="equal">
      <formula>50</formula>
    </cfRule>
  </conditionalFormatting>
  <conditionalFormatting sqref="G148:L148">
    <cfRule type="cellIs" dxfId="119" priority="108" stopIfTrue="1" operator="equal">
      <formula>50</formula>
    </cfRule>
  </conditionalFormatting>
  <conditionalFormatting sqref="E148:F148">
    <cfRule type="cellIs" dxfId="118" priority="107" stopIfTrue="1" operator="equal">
      <formula>50</formula>
    </cfRule>
  </conditionalFormatting>
  <conditionalFormatting sqref="G157:L157">
    <cfRule type="cellIs" dxfId="117" priority="106" stopIfTrue="1" operator="equal">
      <formula>50</formula>
    </cfRule>
  </conditionalFormatting>
  <conditionalFormatting sqref="E157:F157">
    <cfRule type="cellIs" dxfId="116" priority="105" stopIfTrue="1" operator="equal">
      <formula>50</formula>
    </cfRule>
  </conditionalFormatting>
  <conditionalFormatting sqref="G156:L156">
    <cfRule type="cellIs" dxfId="115" priority="104" stopIfTrue="1" operator="equal">
      <formula>50</formula>
    </cfRule>
  </conditionalFormatting>
  <conditionalFormatting sqref="E156:F156">
    <cfRule type="cellIs" dxfId="114" priority="103" stopIfTrue="1" operator="equal">
      <formula>50</formula>
    </cfRule>
  </conditionalFormatting>
  <conditionalFormatting sqref="G229:L230">
    <cfRule type="cellIs" dxfId="113" priority="102" stopIfTrue="1" operator="equal">
      <formula>50</formula>
    </cfRule>
  </conditionalFormatting>
  <conditionalFormatting sqref="E229:F230">
    <cfRule type="cellIs" dxfId="112" priority="101" stopIfTrue="1" operator="equal">
      <formula>50</formula>
    </cfRule>
  </conditionalFormatting>
  <conditionalFormatting sqref="G222:L223">
    <cfRule type="cellIs" dxfId="111" priority="100" stopIfTrue="1" operator="equal">
      <formula>50</formula>
    </cfRule>
  </conditionalFormatting>
  <conditionalFormatting sqref="E222:F223">
    <cfRule type="cellIs" dxfId="110" priority="99" stopIfTrue="1" operator="equal">
      <formula>50</formula>
    </cfRule>
  </conditionalFormatting>
  <conditionalFormatting sqref="G203:L203">
    <cfRule type="cellIs" dxfId="109" priority="98" stopIfTrue="1" operator="equal">
      <formula>50</formula>
    </cfRule>
  </conditionalFormatting>
  <conditionalFormatting sqref="E203:F203">
    <cfRule type="cellIs" dxfId="108" priority="97" stopIfTrue="1" operator="equal">
      <formula>50</formula>
    </cfRule>
  </conditionalFormatting>
  <conditionalFormatting sqref="G133:L133">
    <cfRule type="cellIs" dxfId="107" priority="96" stopIfTrue="1" operator="equal">
      <formula>50</formula>
    </cfRule>
  </conditionalFormatting>
  <conditionalFormatting sqref="E133:F133">
    <cfRule type="cellIs" dxfId="106" priority="95" stopIfTrue="1" operator="equal">
      <formula>50</formula>
    </cfRule>
  </conditionalFormatting>
  <conditionalFormatting sqref="G224:L225">
    <cfRule type="cellIs" dxfId="105" priority="94" stopIfTrue="1" operator="equal">
      <formula>50</formula>
    </cfRule>
  </conditionalFormatting>
  <conditionalFormatting sqref="E224:F225">
    <cfRule type="cellIs" dxfId="104" priority="93" stopIfTrue="1" operator="equal">
      <formula>50</formula>
    </cfRule>
  </conditionalFormatting>
  <conditionalFormatting sqref="G161:L161">
    <cfRule type="cellIs" dxfId="103" priority="92" stopIfTrue="1" operator="equal">
      <formula>50</formula>
    </cfRule>
  </conditionalFormatting>
  <conditionalFormatting sqref="E161:F161">
    <cfRule type="cellIs" dxfId="102" priority="91" stopIfTrue="1" operator="equal">
      <formula>50</formula>
    </cfRule>
  </conditionalFormatting>
  <conditionalFormatting sqref="G165:L165">
    <cfRule type="cellIs" dxfId="101" priority="90" stopIfTrue="1" operator="equal">
      <formula>50</formula>
    </cfRule>
  </conditionalFormatting>
  <conditionalFormatting sqref="E165:F165">
    <cfRule type="cellIs" dxfId="100" priority="89" stopIfTrue="1" operator="equal">
      <formula>50</formula>
    </cfRule>
  </conditionalFormatting>
  <conditionalFormatting sqref="G166:L166">
    <cfRule type="cellIs" dxfId="99" priority="88" stopIfTrue="1" operator="equal">
      <formula>50</formula>
    </cfRule>
  </conditionalFormatting>
  <conditionalFormatting sqref="E166:F166">
    <cfRule type="cellIs" dxfId="98" priority="87" stopIfTrue="1" operator="equal">
      <formula>50</formula>
    </cfRule>
  </conditionalFormatting>
  <conditionalFormatting sqref="G167:L167">
    <cfRule type="cellIs" dxfId="97" priority="86" stopIfTrue="1" operator="equal">
      <formula>50</formula>
    </cfRule>
  </conditionalFormatting>
  <conditionalFormatting sqref="E167:F167">
    <cfRule type="cellIs" dxfId="96" priority="85" stopIfTrue="1" operator="equal">
      <formula>50</formula>
    </cfRule>
  </conditionalFormatting>
  <conditionalFormatting sqref="G168:L168">
    <cfRule type="cellIs" dxfId="95" priority="84" stopIfTrue="1" operator="equal">
      <formula>50</formula>
    </cfRule>
  </conditionalFormatting>
  <conditionalFormatting sqref="E168:F168">
    <cfRule type="cellIs" dxfId="94" priority="83" stopIfTrue="1" operator="equal">
      <formula>50</formula>
    </cfRule>
  </conditionalFormatting>
  <conditionalFormatting sqref="G169:L169">
    <cfRule type="cellIs" dxfId="93" priority="82" stopIfTrue="1" operator="equal">
      <formula>50</formula>
    </cfRule>
  </conditionalFormatting>
  <conditionalFormatting sqref="E169:F169">
    <cfRule type="cellIs" dxfId="92" priority="81" stopIfTrue="1" operator="equal">
      <formula>50</formula>
    </cfRule>
  </conditionalFormatting>
  <conditionalFormatting sqref="G170:L170">
    <cfRule type="cellIs" dxfId="91" priority="80" stopIfTrue="1" operator="equal">
      <formula>50</formula>
    </cfRule>
  </conditionalFormatting>
  <conditionalFormatting sqref="E170:F170">
    <cfRule type="cellIs" dxfId="90" priority="79" stopIfTrue="1" operator="equal">
      <formula>50</formula>
    </cfRule>
  </conditionalFormatting>
  <conditionalFormatting sqref="G171:L171">
    <cfRule type="cellIs" dxfId="89" priority="78" stopIfTrue="1" operator="equal">
      <formula>50</formula>
    </cfRule>
  </conditionalFormatting>
  <conditionalFormatting sqref="E171:F171">
    <cfRule type="cellIs" dxfId="88" priority="77" stopIfTrue="1" operator="equal">
      <formula>50</formula>
    </cfRule>
  </conditionalFormatting>
  <conditionalFormatting sqref="G172:L172">
    <cfRule type="cellIs" dxfId="87" priority="76" stopIfTrue="1" operator="equal">
      <formula>50</formula>
    </cfRule>
  </conditionalFormatting>
  <conditionalFormatting sqref="E172:F172">
    <cfRule type="cellIs" dxfId="86" priority="75" stopIfTrue="1" operator="equal">
      <formula>50</formula>
    </cfRule>
  </conditionalFormatting>
  <conditionalFormatting sqref="G235:L235">
    <cfRule type="cellIs" dxfId="85" priority="74" stopIfTrue="1" operator="equal">
      <formula>50</formula>
    </cfRule>
  </conditionalFormatting>
  <conditionalFormatting sqref="E235:F235">
    <cfRule type="cellIs" dxfId="84" priority="73" stopIfTrue="1" operator="equal">
      <formula>50</formula>
    </cfRule>
  </conditionalFormatting>
  <conditionalFormatting sqref="G187:L187">
    <cfRule type="cellIs" dxfId="83" priority="72" stopIfTrue="1" operator="equal">
      <formula>50</formula>
    </cfRule>
  </conditionalFormatting>
  <conditionalFormatting sqref="E187:F187">
    <cfRule type="cellIs" dxfId="82" priority="71" stopIfTrue="1" operator="equal">
      <formula>50</formula>
    </cfRule>
  </conditionalFormatting>
  <conditionalFormatting sqref="G136:L136">
    <cfRule type="cellIs" dxfId="81" priority="70" stopIfTrue="1" operator="equal">
      <formula>50</formula>
    </cfRule>
  </conditionalFormatting>
  <conditionalFormatting sqref="E136:F136">
    <cfRule type="cellIs" dxfId="80" priority="69" stopIfTrue="1" operator="equal">
      <formula>50</formula>
    </cfRule>
  </conditionalFormatting>
  <conditionalFormatting sqref="G86:L86">
    <cfRule type="cellIs" dxfId="79" priority="68" stopIfTrue="1" operator="equal">
      <formula>50</formula>
    </cfRule>
  </conditionalFormatting>
  <conditionalFormatting sqref="E86:F86">
    <cfRule type="cellIs" dxfId="78" priority="67" stopIfTrue="1" operator="equal">
      <formula>50</formula>
    </cfRule>
  </conditionalFormatting>
  <conditionalFormatting sqref="G140:L140">
    <cfRule type="cellIs" dxfId="77" priority="66" stopIfTrue="1" operator="equal">
      <formula>50</formula>
    </cfRule>
  </conditionalFormatting>
  <conditionalFormatting sqref="E140:F140">
    <cfRule type="cellIs" dxfId="76" priority="65" stopIfTrue="1" operator="equal">
      <formula>50</formula>
    </cfRule>
  </conditionalFormatting>
  <conditionalFormatting sqref="G188:L188">
    <cfRule type="cellIs" dxfId="75" priority="64" stopIfTrue="1" operator="equal">
      <formula>50</formula>
    </cfRule>
  </conditionalFormatting>
  <conditionalFormatting sqref="E188:F188">
    <cfRule type="cellIs" dxfId="74" priority="63" stopIfTrue="1" operator="equal">
      <formula>50</formula>
    </cfRule>
  </conditionalFormatting>
  <conditionalFormatting sqref="G177:L177">
    <cfRule type="cellIs" dxfId="73" priority="62" stopIfTrue="1" operator="equal">
      <formula>50</formula>
    </cfRule>
  </conditionalFormatting>
  <conditionalFormatting sqref="E177:F177">
    <cfRule type="cellIs" dxfId="72" priority="61" stopIfTrue="1" operator="equal">
      <formula>50</formula>
    </cfRule>
  </conditionalFormatting>
  <conditionalFormatting sqref="G175:L175">
    <cfRule type="cellIs" dxfId="71" priority="60" stopIfTrue="1" operator="equal">
      <formula>50</formula>
    </cfRule>
  </conditionalFormatting>
  <conditionalFormatting sqref="E175:F175">
    <cfRule type="cellIs" dxfId="70" priority="59" stopIfTrue="1" operator="equal">
      <formula>50</formula>
    </cfRule>
  </conditionalFormatting>
  <conditionalFormatting sqref="G162:L162">
    <cfRule type="cellIs" dxfId="69" priority="58" stopIfTrue="1" operator="equal">
      <formula>50</formula>
    </cfRule>
  </conditionalFormatting>
  <conditionalFormatting sqref="E162:F162">
    <cfRule type="cellIs" dxfId="68" priority="57" stopIfTrue="1" operator="equal">
      <formula>50</formula>
    </cfRule>
  </conditionalFormatting>
  <conditionalFormatting sqref="G163:L163">
    <cfRule type="cellIs" dxfId="67" priority="56" stopIfTrue="1" operator="equal">
      <formula>50</formula>
    </cfRule>
  </conditionalFormatting>
  <conditionalFormatting sqref="E163:F163">
    <cfRule type="cellIs" dxfId="66" priority="55" stopIfTrue="1" operator="equal">
      <formula>50</formula>
    </cfRule>
  </conditionalFormatting>
  <conditionalFormatting sqref="G164:L164">
    <cfRule type="cellIs" dxfId="65" priority="54" stopIfTrue="1" operator="equal">
      <formula>50</formula>
    </cfRule>
  </conditionalFormatting>
  <conditionalFormatting sqref="E164:F164">
    <cfRule type="cellIs" dxfId="64" priority="53" stopIfTrue="1" operator="equal">
      <formula>50</formula>
    </cfRule>
  </conditionalFormatting>
  <conditionalFormatting sqref="G232:L234">
    <cfRule type="cellIs" dxfId="63" priority="52" stopIfTrue="1" operator="equal">
      <formula>50</formula>
    </cfRule>
  </conditionalFormatting>
  <conditionalFormatting sqref="E232:F234">
    <cfRule type="cellIs" dxfId="62" priority="51" stopIfTrue="1" operator="equal">
      <formula>50</formula>
    </cfRule>
  </conditionalFormatting>
  <conditionalFormatting sqref="G231:L231">
    <cfRule type="cellIs" dxfId="61" priority="50" stopIfTrue="1" operator="equal">
      <formula>50</formula>
    </cfRule>
  </conditionalFormatting>
  <conditionalFormatting sqref="E231:F231">
    <cfRule type="cellIs" dxfId="60" priority="49" stopIfTrue="1" operator="equal">
      <formula>50</formula>
    </cfRule>
  </conditionalFormatting>
  <conditionalFormatting sqref="G61:L61">
    <cfRule type="cellIs" dxfId="59" priority="48" stopIfTrue="1" operator="equal">
      <formula>50</formula>
    </cfRule>
  </conditionalFormatting>
  <conditionalFormatting sqref="E61:F61">
    <cfRule type="cellIs" dxfId="58" priority="47" stopIfTrue="1" operator="equal">
      <formula>50</formula>
    </cfRule>
  </conditionalFormatting>
  <conditionalFormatting sqref="G60:L60">
    <cfRule type="cellIs" dxfId="57" priority="46" stopIfTrue="1" operator="equal">
      <formula>50</formula>
    </cfRule>
  </conditionalFormatting>
  <conditionalFormatting sqref="E60:F60">
    <cfRule type="cellIs" dxfId="56" priority="45" stopIfTrue="1" operator="equal">
      <formula>50</formula>
    </cfRule>
  </conditionalFormatting>
  <conditionalFormatting sqref="G63:L63">
    <cfRule type="cellIs" dxfId="55" priority="44" stopIfTrue="1" operator="equal">
      <formula>50</formula>
    </cfRule>
  </conditionalFormatting>
  <conditionalFormatting sqref="E63:F63">
    <cfRule type="cellIs" dxfId="54" priority="43" stopIfTrue="1" operator="equal">
      <formula>50</formula>
    </cfRule>
  </conditionalFormatting>
  <conditionalFormatting sqref="G62:L62">
    <cfRule type="cellIs" dxfId="53" priority="42" stopIfTrue="1" operator="equal">
      <formula>50</formula>
    </cfRule>
  </conditionalFormatting>
  <conditionalFormatting sqref="E62:F62">
    <cfRule type="cellIs" dxfId="52" priority="41" stopIfTrue="1" operator="equal">
      <formula>50</formula>
    </cfRule>
  </conditionalFormatting>
  <conditionalFormatting sqref="G65:L65">
    <cfRule type="cellIs" dxfId="51" priority="40" stopIfTrue="1" operator="equal">
      <formula>50</formula>
    </cfRule>
  </conditionalFormatting>
  <conditionalFormatting sqref="E65:F65">
    <cfRule type="cellIs" dxfId="50" priority="39" stopIfTrue="1" operator="equal">
      <formula>50</formula>
    </cfRule>
  </conditionalFormatting>
  <conditionalFormatting sqref="G64:L64">
    <cfRule type="cellIs" dxfId="49" priority="38" stopIfTrue="1" operator="equal">
      <formula>50</formula>
    </cfRule>
  </conditionalFormatting>
  <conditionalFormatting sqref="E64:F64">
    <cfRule type="cellIs" dxfId="48" priority="37" stopIfTrue="1" operator="equal">
      <formula>50</formula>
    </cfRule>
  </conditionalFormatting>
  <conditionalFormatting sqref="G69:L69">
    <cfRule type="cellIs" dxfId="47" priority="36" stopIfTrue="1" operator="equal">
      <formula>50</formula>
    </cfRule>
  </conditionalFormatting>
  <conditionalFormatting sqref="E69:F69">
    <cfRule type="cellIs" dxfId="46" priority="35" stopIfTrue="1" operator="equal">
      <formula>50</formula>
    </cfRule>
  </conditionalFormatting>
  <conditionalFormatting sqref="G66:L66">
    <cfRule type="cellIs" dxfId="45" priority="34" stopIfTrue="1" operator="equal">
      <formula>50</formula>
    </cfRule>
  </conditionalFormatting>
  <conditionalFormatting sqref="E66:F66">
    <cfRule type="cellIs" dxfId="44" priority="33" stopIfTrue="1" operator="equal">
      <formula>50</formula>
    </cfRule>
  </conditionalFormatting>
  <conditionalFormatting sqref="G70:L70">
    <cfRule type="cellIs" dxfId="43" priority="32" stopIfTrue="1" operator="equal">
      <formula>50</formula>
    </cfRule>
  </conditionalFormatting>
  <conditionalFormatting sqref="E70:F70">
    <cfRule type="cellIs" dxfId="42" priority="31" stopIfTrue="1" operator="equal">
      <formula>50</formula>
    </cfRule>
  </conditionalFormatting>
  <conditionalFormatting sqref="G67:L67">
    <cfRule type="cellIs" dxfId="41" priority="30" stopIfTrue="1" operator="equal">
      <formula>50</formula>
    </cfRule>
  </conditionalFormatting>
  <conditionalFormatting sqref="E67:F67">
    <cfRule type="cellIs" dxfId="40" priority="29" stopIfTrue="1" operator="equal">
      <formula>50</formula>
    </cfRule>
  </conditionalFormatting>
  <conditionalFormatting sqref="G68:L68">
    <cfRule type="cellIs" dxfId="39" priority="28" stopIfTrue="1" operator="equal">
      <formula>50</formula>
    </cfRule>
  </conditionalFormatting>
  <conditionalFormatting sqref="E68:F68">
    <cfRule type="cellIs" dxfId="38" priority="27" stopIfTrue="1" operator="equal">
      <formula>50</formula>
    </cfRule>
  </conditionalFormatting>
  <conditionalFormatting sqref="G72:L72">
    <cfRule type="cellIs" dxfId="37" priority="26" stopIfTrue="1" operator="equal">
      <formula>50</formula>
    </cfRule>
  </conditionalFormatting>
  <conditionalFormatting sqref="E72:F72">
    <cfRule type="cellIs" dxfId="36" priority="25" stopIfTrue="1" operator="equal">
      <formula>50</formula>
    </cfRule>
  </conditionalFormatting>
  <conditionalFormatting sqref="G73:L73">
    <cfRule type="cellIs" dxfId="35" priority="24" stopIfTrue="1" operator="equal">
      <formula>50</formula>
    </cfRule>
  </conditionalFormatting>
  <conditionalFormatting sqref="E73:F73">
    <cfRule type="cellIs" dxfId="34" priority="23" stopIfTrue="1" operator="equal">
      <formula>50</formula>
    </cfRule>
  </conditionalFormatting>
  <conditionalFormatting sqref="G74:L74">
    <cfRule type="cellIs" dxfId="33" priority="22" stopIfTrue="1" operator="equal">
      <formula>50</formula>
    </cfRule>
  </conditionalFormatting>
  <conditionalFormatting sqref="E74:F74">
    <cfRule type="cellIs" dxfId="32" priority="21" stopIfTrue="1" operator="equal">
      <formula>50</formula>
    </cfRule>
  </conditionalFormatting>
  <conditionalFormatting sqref="G75:L75">
    <cfRule type="cellIs" dxfId="31" priority="20" stopIfTrue="1" operator="equal">
      <formula>50</formula>
    </cfRule>
  </conditionalFormatting>
  <conditionalFormatting sqref="E75:F75">
    <cfRule type="cellIs" dxfId="30" priority="19" stopIfTrue="1" operator="equal">
      <formula>50</formula>
    </cfRule>
  </conditionalFormatting>
  <conditionalFormatting sqref="G76:L76">
    <cfRule type="cellIs" dxfId="29" priority="18" stopIfTrue="1" operator="equal">
      <formula>50</formula>
    </cfRule>
  </conditionalFormatting>
  <conditionalFormatting sqref="E76:F76">
    <cfRule type="cellIs" dxfId="28" priority="17" stopIfTrue="1" operator="equal">
      <formula>50</formula>
    </cfRule>
  </conditionalFormatting>
  <conditionalFormatting sqref="G77:L77">
    <cfRule type="cellIs" dxfId="27" priority="16" stopIfTrue="1" operator="equal">
      <formula>50</formula>
    </cfRule>
  </conditionalFormatting>
  <conditionalFormatting sqref="E77:F77">
    <cfRule type="cellIs" dxfId="26" priority="15" stopIfTrue="1" operator="equal">
      <formula>50</formula>
    </cfRule>
  </conditionalFormatting>
  <conditionalFormatting sqref="G78:L78">
    <cfRule type="cellIs" dxfId="25" priority="14" stopIfTrue="1" operator="equal">
      <formula>50</formula>
    </cfRule>
  </conditionalFormatting>
  <conditionalFormatting sqref="E78:F78">
    <cfRule type="cellIs" dxfId="24" priority="13" stopIfTrue="1" operator="equal">
      <formula>50</formula>
    </cfRule>
  </conditionalFormatting>
  <conditionalFormatting sqref="G79:L79">
    <cfRule type="cellIs" dxfId="23" priority="12" stopIfTrue="1" operator="equal">
      <formula>50</formula>
    </cfRule>
  </conditionalFormatting>
  <conditionalFormatting sqref="E79:F79">
    <cfRule type="cellIs" dxfId="22" priority="11" stopIfTrue="1" operator="equal">
      <formula>50</formula>
    </cfRule>
  </conditionalFormatting>
  <conditionalFormatting sqref="G80:L80">
    <cfRule type="cellIs" dxfId="21" priority="10" stopIfTrue="1" operator="equal">
      <formula>50</formula>
    </cfRule>
  </conditionalFormatting>
  <conditionalFormatting sqref="E80:F80">
    <cfRule type="cellIs" dxfId="20" priority="9" stopIfTrue="1" operator="equal">
      <formula>50</formula>
    </cfRule>
  </conditionalFormatting>
  <conditionalFormatting sqref="G81:L81">
    <cfRule type="cellIs" dxfId="19" priority="8" stopIfTrue="1" operator="equal">
      <formula>50</formula>
    </cfRule>
  </conditionalFormatting>
  <conditionalFormatting sqref="E81:F81">
    <cfRule type="cellIs" dxfId="18" priority="7" stopIfTrue="1" operator="equal">
      <formula>50</formula>
    </cfRule>
  </conditionalFormatting>
  <conditionalFormatting sqref="G82:L82">
    <cfRule type="cellIs" dxfId="17" priority="6" stopIfTrue="1" operator="equal">
      <formula>50</formula>
    </cfRule>
  </conditionalFormatting>
  <conditionalFormatting sqref="E82:F82">
    <cfRule type="cellIs" dxfId="16" priority="5" stopIfTrue="1" operator="equal">
      <formula>50</formula>
    </cfRule>
  </conditionalFormatting>
  <conditionalFormatting sqref="G83:L83">
    <cfRule type="cellIs" dxfId="15" priority="4" stopIfTrue="1" operator="equal">
      <formula>50</formula>
    </cfRule>
  </conditionalFormatting>
  <conditionalFormatting sqref="E83:F83">
    <cfRule type="cellIs" dxfId="14" priority="3" stopIfTrue="1" operator="equal">
      <formula>50</formula>
    </cfRule>
  </conditionalFormatting>
  <conditionalFormatting sqref="G71:L71">
    <cfRule type="cellIs" dxfId="13" priority="2" stopIfTrue="1" operator="equal">
      <formula>50</formula>
    </cfRule>
  </conditionalFormatting>
  <conditionalFormatting sqref="E71:F71">
    <cfRule type="cellIs" dxfId="12" priority="1" stopIfTrue="1" operator="equal">
      <formula>50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sqref="A1:XFD1048576"/>
    </sheetView>
  </sheetViews>
  <sheetFormatPr baseColWidth="10" defaultColWidth="8.83203125" defaultRowHeight="15" x14ac:dyDescent="0"/>
  <cols>
    <col min="1" max="1" width="19.33203125" style="3" customWidth="1"/>
    <col min="2" max="2" width="19" style="3" customWidth="1"/>
    <col min="3" max="5" width="9.1640625" style="3" customWidth="1"/>
    <col min="6" max="6" width="21.6640625" style="3" customWidth="1"/>
    <col min="7" max="7" width="21.83203125" style="3" customWidth="1"/>
    <col min="8" max="10" width="9.1640625" style="3" customWidth="1"/>
    <col min="11" max="11" width="21.6640625" customWidth="1"/>
    <col min="12" max="12" width="21.5" customWidth="1"/>
    <col min="13" max="13" width="13.6640625" style="3" customWidth="1"/>
  </cols>
  <sheetData>
    <row r="1" spans="1:13" ht="18">
      <c r="A1" s="191" t="s">
        <v>436</v>
      </c>
      <c r="B1" s="191"/>
    </row>
    <row r="2" spans="1:13" ht="18">
      <c r="A2" s="47"/>
      <c r="B2" s="47"/>
    </row>
    <row r="3" spans="1:13" ht="16" thickBot="1">
      <c r="A3" s="3" t="s">
        <v>31</v>
      </c>
      <c r="F3" s="3" t="s">
        <v>27</v>
      </c>
      <c r="G3" s="3" t="s">
        <v>37</v>
      </c>
    </row>
    <row r="4" spans="1:13" ht="17" thickTop="1" thickBot="1">
      <c r="A4" s="33" t="s">
        <v>28</v>
      </c>
      <c r="B4" s="33" t="s">
        <v>90</v>
      </c>
      <c r="C4" s="33" t="s">
        <v>77</v>
      </c>
      <c r="D4" s="33" t="s">
        <v>78</v>
      </c>
      <c r="F4" s="48" t="s">
        <v>28</v>
      </c>
      <c r="G4" s="48" t="s">
        <v>90</v>
      </c>
      <c r="H4" s="48" t="s">
        <v>77</v>
      </c>
      <c r="I4" s="48" t="s">
        <v>78</v>
      </c>
      <c r="K4" s="48" t="s">
        <v>28</v>
      </c>
      <c r="L4" s="48" t="s">
        <v>28</v>
      </c>
      <c r="M4" s="48" t="s">
        <v>44</v>
      </c>
    </row>
    <row r="5" spans="1:13" ht="16" thickTop="1">
      <c r="A5" s="187" t="s">
        <v>9</v>
      </c>
      <c r="B5" s="34" t="s">
        <v>4</v>
      </c>
      <c r="C5" s="34">
        <v>53</v>
      </c>
      <c r="D5" s="35">
        <v>74</v>
      </c>
      <c r="F5" s="26" t="s">
        <v>36</v>
      </c>
      <c r="G5" s="18" t="s">
        <v>102</v>
      </c>
      <c r="H5" s="18">
        <v>25</v>
      </c>
      <c r="I5" s="27">
        <v>52</v>
      </c>
      <c r="K5" s="26" t="s">
        <v>36</v>
      </c>
      <c r="L5" s="18" t="s">
        <v>102</v>
      </c>
      <c r="M5" s="27">
        <v>50</v>
      </c>
    </row>
    <row r="6" spans="1:13">
      <c r="A6" s="28" t="s">
        <v>5</v>
      </c>
      <c r="B6" s="10" t="s">
        <v>2</v>
      </c>
      <c r="C6" s="10">
        <v>52</v>
      </c>
      <c r="D6" s="29">
        <v>80</v>
      </c>
      <c r="F6" s="28" t="s">
        <v>5</v>
      </c>
      <c r="G6" s="10" t="s">
        <v>2</v>
      </c>
      <c r="H6" s="10">
        <v>24</v>
      </c>
      <c r="I6" s="29">
        <v>63</v>
      </c>
      <c r="K6" s="28" t="s">
        <v>5</v>
      </c>
      <c r="L6" s="10" t="s">
        <v>2</v>
      </c>
      <c r="M6" s="29">
        <v>47</v>
      </c>
    </row>
    <row r="7" spans="1:13">
      <c r="A7" s="28" t="s">
        <v>36</v>
      </c>
      <c r="B7" s="10" t="s">
        <v>102</v>
      </c>
      <c r="C7" s="10">
        <v>52</v>
      </c>
      <c r="D7" s="29">
        <v>78</v>
      </c>
      <c r="F7" s="28" t="s">
        <v>66</v>
      </c>
      <c r="G7" s="10" t="s">
        <v>103</v>
      </c>
      <c r="H7" s="10">
        <v>24</v>
      </c>
      <c r="I7" s="29">
        <v>48</v>
      </c>
      <c r="K7" s="28" t="s">
        <v>66</v>
      </c>
      <c r="L7" s="10" t="s">
        <v>103</v>
      </c>
      <c r="M7" s="29">
        <v>45</v>
      </c>
    </row>
    <row r="8" spans="1:13">
      <c r="A8" s="28" t="s">
        <v>66</v>
      </c>
      <c r="B8" s="10" t="s">
        <v>103</v>
      </c>
      <c r="C8" s="10">
        <v>50</v>
      </c>
      <c r="D8" s="29">
        <v>64</v>
      </c>
      <c r="F8" s="28" t="s">
        <v>3</v>
      </c>
      <c r="G8" s="10" t="s">
        <v>7</v>
      </c>
      <c r="H8" s="10">
        <v>21</v>
      </c>
      <c r="I8" s="29">
        <v>47</v>
      </c>
      <c r="K8" s="28" t="s">
        <v>3</v>
      </c>
      <c r="L8" s="10" t="s">
        <v>7</v>
      </c>
      <c r="M8" s="29">
        <v>43</v>
      </c>
    </row>
    <row r="9" spans="1:13">
      <c r="A9" s="28" t="s">
        <v>121</v>
      </c>
      <c r="B9" s="10" t="s">
        <v>46</v>
      </c>
      <c r="C9" s="10">
        <v>49</v>
      </c>
      <c r="D9" s="29">
        <v>65</v>
      </c>
      <c r="F9" s="28" t="s">
        <v>4</v>
      </c>
      <c r="G9" s="10" t="s">
        <v>9</v>
      </c>
      <c r="H9" s="10">
        <v>15</v>
      </c>
      <c r="I9" s="29">
        <v>42</v>
      </c>
      <c r="K9" s="28" t="s">
        <v>4</v>
      </c>
      <c r="L9" s="10" t="s">
        <v>9</v>
      </c>
      <c r="M9" s="29">
        <v>41</v>
      </c>
    </row>
    <row r="10" spans="1:13" ht="16" thickBot="1">
      <c r="A10" s="28" t="s">
        <v>3</v>
      </c>
      <c r="B10" s="10" t="s">
        <v>7</v>
      </c>
      <c r="C10" s="10">
        <v>46</v>
      </c>
      <c r="D10" s="29">
        <v>58</v>
      </c>
      <c r="F10" s="30" t="s">
        <v>121</v>
      </c>
      <c r="G10" s="31" t="s">
        <v>46</v>
      </c>
      <c r="H10" s="31">
        <v>11</v>
      </c>
      <c r="I10" s="32">
        <v>39</v>
      </c>
      <c r="K10" s="188" t="s">
        <v>104</v>
      </c>
      <c r="L10" s="189" t="s">
        <v>46</v>
      </c>
      <c r="M10" s="29">
        <v>40</v>
      </c>
    </row>
    <row r="11" spans="1:13">
      <c r="A11" s="28" t="s">
        <v>10</v>
      </c>
      <c r="B11" s="10" t="s">
        <v>6</v>
      </c>
      <c r="C11" s="10">
        <v>43</v>
      </c>
      <c r="D11" s="29">
        <v>53</v>
      </c>
      <c r="K11" s="28" t="s">
        <v>158</v>
      </c>
      <c r="L11" s="10" t="s">
        <v>150</v>
      </c>
      <c r="M11" s="29">
        <v>39</v>
      </c>
    </row>
    <row r="12" spans="1:13">
      <c r="A12" s="28" t="s">
        <v>164</v>
      </c>
      <c r="B12" s="10" t="s">
        <v>163</v>
      </c>
      <c r="C12" s="10">
        <v>42</v>
      </c>
      <c r="D12" s="29">
        <v>47</v>
      </c>
      <c r="K12" s="28" t="s">
        <v>10</v>
      </c>
      <c r="L12" s="10" t="s">
        <v>6</v>
      </c>
      <c r="M12" s="29">
        <v>38</v>
      </c>
    </row>
    <row r="13" spans="1:13" ht="16" thickBot="1">
      <c r="A13" s="28" t="s">
        <v>150</v>
      </c>
      <c r="B13" s="10" t="s">
        <v>437</v>
      </c>
      <c r="C13" s="10">
        <v>41</v>
      </c>
      <c r="D13" s="29">
        <v>75</v>
      </c>
      <c r="G13" s="3" t="s">
        <v>38</v>
      </c>
      <c r="K13" s="28" t="s">
        <v>161</v>
      </c>
      <c r="L13" s="10" t="s">
        <v>153</v>
      </c>
      <c r="M13" s="29">
        <v>37</v>
      </c>
    </row>
    <row r="14" spans="1:13" ht="17" thickTop="1" thickBot="1">
      <c r="A14" s="28" t="s">
        <v>162</v>
      </c>
      <c r="B14" s="10" t="s">
        <v>438</v>
      </c>
      <c r="C14" s="10">
        <v>39</v>
      </c>
      <c r="D14" s="29">
        <v>72</v>
      </c>
      <c r="F14" s="48" t="s">
        <v>28</v>
      </c>
      <c r="G14" s="48" t="s">
        <v>90</v>
      </c>
      <c r="H14" s="48" t="s">
        <v>77</v>
      </c>
      <c r="I14" s="48" t="s">
        <v>78</v>
      </c>
      <c r="K14" s="28" t="s">
        <v>134</v>
      </c>
      <c r="L14" s="10" t="s">
        <v>133</v>
      </c>
      <c r="M14" s="29">
        <v>36</v>
      </c>
    </row>
    <row r="15" spans="1:13" ht="16" thickTop="1">
      <c r="A15" s="28" t="s">
        <v>161</v>
      </c>
      <c r="B15" s="10" t="s">
        <v>153</v>
      </c>
      <c r="C15" s="10">
        <v>39</v>
      </c>
      <c r="D15" s="29">
        <v>69</v>
      </c>
      <c r="F15" s="26" t="s">
        <v>158</v>
      </c>
      <c r="G15" s="18" t="s">
        <v>150</v>
      </c>
      <c r="H15" s="18">
        <v>26</v>
      </c>
      <c r="I15" s="27">
        <v>43</v>
      </c>
      <c r="K15" s="28" t="s">
        <v>438</v>
      </c>
      <c r="L15" s="10" t="s">
        <v>162</v>
      </c>
      <c r="M15" s="29">
        <v>35</v>
      </c>
    </row>
    <row r="16" spans="1:13">
      <c r="A16" s="28" t="s">
        <v>134</v>
      </c>
      <c r="B16" s="10" t="s">
        <v>133</v>
      </c>
      <c r="C16" s="10">
        <v>39</v>
      </c>
      <c r="D16" s="29">
        <v>59</v>
      </c>
      <c r="F16" s="28" t="s">
        <v>10</v>
      </c>
      <c r="G16" s="10" t="s">
        <v>6</v>
      </c>
      <c r="H16" s="10">
        <v>23</v>
      </c>
      <c r="I16" s="29">
        <v>62</v>
      </c>
      <c r="K16" s="28" t="s">
        <v>163</v>
      </c>
      <c r="L16" s="10" t="s">
        <v>164</v>
      </c>
      <c r="M16" s="29">
        <v>34</v>
      </c>
    </row>
    <row r="17" spans="1:13">
      <c r="A17" s="28" t="s">
        <v>156</v>
      </c>
      <c r="B17" s="10" t="s">
        <v>439</v>
      </c>
      <c r="C17" s="10">
        <v>38</v>
      </c>
      <c r="D17" s="29">
        <v>55</v>
      </c>
      <c r="F17" s="28" t="s">
        <v>161</v>
      </c>
      <c r="G17" s="10" t="s">
        <v>153</v>
      </c>
      <c r="H17" s="10">
        <v>20</v>
      </c>
      <c r="I17" s="29">
        <v>49</v>
      </c>
      <c r="K17" s="28" t="s">
        <v>156</v>
      </c>
      <c r="L17" s="10" t="s">
        <v>439</v>
      </c>
      <c r="M17" s="29">
        <v>33</v>
      </c>
    </row>
    <row r="18" spans="1:13">
      <c r="A18" s="28" t="s">
        <v>43</v>
      </c>
      <c r="B18" s="10" t="s">
        <v>11</v>
      </c>
      <c r="C18" s="10">
        <v>37</v>
      </c>
      <c r="D18" s="29">
        <v>52</v>
      </c>
      <c r="F18" s="28" t="s">
        <v>134</v>
      </c>
      <c r="G18" s="10" t="s">
        <v>133</v>
      </c>
      <c r="H18" s="10">
        <v>20</v>
      </c>
      <c r="I18" s="29">
        <v>49</v>
      </c>
      <c r="K18" s="28" t="s">
        <v>43</v>
      </c>
      <c r="L18" s="10" t="s">
        <v>11</v>
      </c>
      <c r="M18" s="29">
        <v>32</v>
      </c>
    </row>
    <row r="19" spans="1:13">
      <c r="A19" s="28" t="s">
        <v>196</v>
      </c>
      <c r="B19" s="10" t="s">
        <v>197</v>
      </c>
      <c r="C19" s="10">
        <v>36</v>
      </c>
      <c r="D19" s="29">
        <v>46</v>
      </c>
      <c r="F19" s="28" t="s">
        <v>438</v>
      </c>
      <c r="G19" s="10" t="s">
        <v>162</v>
      </c>
      <c r="H19" s="10">
        <v>20</v>
      </c>
      <c r="I19" s="29">
        <v>48</v>
      </c>
      <c r="K19" s="28" t="s">
        <v>196</v>
      </c>
      <c r="L19" s="10" t="s">
        <v>197</v>
      </c>
      <c r="M19" s="29">
        <v>31</v>
      </c>
    </row>
    <row r="20" spans="1:13" ht="16" thickBot="1">
      <c r="A20" s="28" t="s">
        <v>24</v>
      </c>
      <c r="B20" s="10" t="s">
        <v>84</v>
      </c>
      <c r="C20" s="10">
        <v>34</v>
      </c>
      <c r="D20" s="29">
        <v>57</v>
      </c>
      <c r="F20" s="30" t="s">
        <v>164</v>
      </c>
      <c r="G20" s="31" t="s">
        <v>163</v>
      </c>
      <c r="H20" s="31">
        <v>11</v>
      </c>
      <c r="I20" s="32">
        <v>29</v>
      </c>
      <c r="K20" s="28" t="s">
        <v>24</v>
      </c>
      <c r="L20" s="10" t="s">
        <v>84</v>
      </c>
      <c r="M20" s="29">
        <v>30</v>
      </c>
    </row>
    <row r="21" spans="1:13">
      <c r="A21" s="28" t="s">
        <v>169</v>
      </c>
      <c r="B21" s="10" t="s">
        <v>174</v>
      </c>
      <c r="C21" s="10">
        <v>33</v>
      </c>
      <c r="D21" s="29">
        <v>51</v>
      </c>
      <c r="K21" s="28" t="s">
        <v>169</v>
      </c>
      <c r="L21" s="10" t="s">
        <v>174</v>
      </c>
      <c r="M21" s="29">
        <v>29</v>
      </c>
    </row>
    <row r="22" spans="1:13">
      <c r="A22" s="28" t="s">
        <v>61</v>
      </c>
      <c r="B22" s="10" t="s">
        <v>45</v>
      </c>
      <c r="C22" s="10">
        <v>32</v>
      </c>
      <c r="D22" s="29">
        <v>45</v>
      </c>
      <c r="K22" s="28" t="s">
        <v>61</v>
      </c>
      <c r="L22" s="10" t="s">
        <v>45</v>
      </c>
      <c r="M22" s="29">
        <v>28</v>
      </c>
    </row>
    <row r="23" spans="1:13">
      <c r="A23" s="28" t="s">
        <v>201</v>
      </c>
      <c r="B23" s="10" t="s">
        <v>175</v>
      </c>
      <c r="C23" s="10">
        <v>30</v>
      </c>
      <c r="D23" s="29">
        <v>44</v>
      </c>
      <c r="K23" s="28" t="s">
        <v>201</v>
      </c>
      <c r="L23" s="10" t="s">
        <v>175</v>
      </c>
      <c r="M23" s="29">
        <v>27</v>
      </c>
    </row>
    <row r="24" spans="1:13">
      <c r="A24" s="28" t="s">
        <v>440</v>
      </c>
      <c r="B24" s="10" t="s">
        <v>75</v>
      </c>
      <c r="C24" s="10">
        <v>30</v>
      </c>
      <c r="D24" s="29">
        <v>41</v>
      </c>
      <c r="K24" s="28" t="s">
        <v>440</v>
      </c>
      <c r="L24" s="10" t="s">
        <v>75</v>
      </c>
      <c r="M24" s="29">
        <v>26</v>
      </c>
    </row>
    <row r="25" spans="1:13">
      <c r="A25" s="28" t="s">
        <v>204</v>
      </c>
      <c r="B25" s="10" t="s">
        <v>441</v>
      </c>
      <c r="C25" s="10">
        <v>30</v>
      </c>
      <c r="D25" s="29">
        <v>33</v>
      </c>
      <c r="K25" s="28" t="s">
        <v>204</v>
      </c>
      <c r="L25" s="10" t="s">
        <v>441</v>
      </c>
      <c r="M25" s="29">
        <v>25</v>
      </c>
    </row>
    <row r="26" spans="1:13">
      <c r="A26" s="28" t="s">
        <v>179</v>
      </c>
      <c r="B26" s="10" t="s">
        <v>208</v>
      </c>
      <c r="C26" s="10">
        <v>29</v>
      </c>
      <c r="D26" s="29">
        <v>44</v>
      </c>
      <c r="K26" s="28" t="s">
        <v>179</v>
      </c>
      <c r="L26" s="10" t="s">
        <v>208</v>
      </c>
      <c r="M26" s="29">
        <v>24</v>
      </c>
    </row>
    <row r="27" spans="1:13">
      <c r="A27" s="28" t="s">
        <v>172</v>
      </c>
      <c r="B27" s="10" t="s">
        <v>180</v>
      </c>
      <c r="C27" s="10">
        <v>29</v>
      </c>
      <c r="D27" s="29">
        <v>37</v>
      </c>
      <c r="K27" s="28" t="s">
        <v>172</v>
      </c>
      <c r="L27" s="10" t="s">
        <v>180</v>
      </c>
      <c r="M27" s="29">
        <v>23</v>
      </c>
    </row>
    <row r="28" spans="1:13">
      <c r="A28" s="28" t="s">
        <v>210</v>
      </c>
      <c r="B28" s="10" t="s">
        <v>209</v>
      </c>
      <c r="C28" s="10">
        <v>28</v>
      </c>
      <c r="D28" s="29">
        <v>44</v>
      </c>
      <c r="K28" s="28" t="s">
        <v>210</v>
      </c>
      <c r="L28" s="10" t="s">
        <v>209</v>
      </c>
      <c r="M28" s="29">
        <v>22</v>
      </c>
    </row>
    <row r="29" spans="1:13">
      <c r="A29" s="28" t="s">
        <v>181</v>
      </c>
      <c r="B29" s="10" t="s">
        <v>212</v>
      </c>
      <c r="C29" s="10">
        <v>28</v>
      </c>
      <c r="D29" s="29">
        <v>37</v>
      </c>
      <c r="K29" s="28" t="s">
        <v>181</v>
      </c>
      <c r="L29" s="10" t="s">
        <v>212</v>
      </c>
      <c r="M29" s="29">
        <v>21</v>
      </c>
    </row>
    <row r="30" spans="1:13">
      <c r="A30" s="28" t="s">
        <v>65</v>
      </c>
      <c r="B30" s="10" t="s">
        <v>159</v>
      </c>
      <c r="C30" s="10">
        <v>27</v>
      </c>
      <c r="D30" s="29">
        <v>51</v>
      </c>
      <c r="K30" s="28" t="s">
        <v>65</v>
      </c>
      <c r="L30" s="10" t="s">
        <v>159</v>
      </c>
      <c r="M30" s="29">
        <v>20</v>
      </c>
    </row>
    <row r="31" spans="1:13">
      <c r="A31" s="28" t="s">
        <v>193</v>
      </c>
      <c r="B31" s="10" t="s">
        <v>192</v>
      </c>
      <c r="C31" s="10">
        <v>26</v>
      </c>
      <c r="D31" s="29">
        <v>39</v>
      </c>
      <c r="K31" s="28" t="s">
        <v>193</v>
      </c>
      <c r="L31" s="10" t="s">
        <v>192</v>
      </c>
      <c r="M31" s="29">
        <v>20</v>
      </c>
    </row>
    <row r="32" spans="1:13">
      <c r="A32" s="28" t="s">
        <v>26</v>
      </c>
      <c r="B32" s="10" t="s">
        <v>215</v>
      </c>
      <c r="C32" s="10">
        <v>25</v>
      </c>
      <c r="D32" s="29">
        <v>54</v>
      </c>
      <c r="K32" s="28" t="s">
        <v>26</v>
      </c>
      <c r="L32" s="10" t="s">
        <v>215</v>
      </c>
      <c r="M32" s="29">
        <v>20</v>
      </c>
    </row>
    <row r="33" spans="1:13">
      <c r="A33" s="28" t="s">
        <v>189</v>
      </c>
      <c r="B33" s="10" t="s">
        <v>190</v>
      </c>
      <c r="C33" s="10">
        <v>25</v>
      </c>
      <c r="D33" s="29">
        <v>53</v>
      </c>
      <c r="K33" s="28" t="s">
        <v>189</v>
      </c>
      <c r="L33" s="10" t="s">
        <v>190</v>
      </c>
      <c r="M33" s="29">
        <v>20</v>
      </c>
    </row>
    <row r="34" spans="1:13">
      <c r="A34" s="28" t="s">
        <v>124</v>
      </c>
      <c r="B34" s="10" t="s">
        <v>118</v>
      </c>
      <c r="C34" s="10">
        <v>24</v>
      </c>
      <c r="D34" s="29">
        <v>49</v>
      </c>
      <c r="K34" s="28" t="s">
        <v>124</v>
      </c>
      <c r="L34" s="10" t="s">
        <v>118</v>
      </c>
      <c r="M34" s="29">
        <v>20</v>
      </c>
    </row>
    <row r="35" spans="1:13">
      <c r="A35" s="28" t="s">
        <v>219</v>
      </c>
      <c r="B35" s="10" t="s">
        <v>220</v>
      </c>
      <c r="C35" s="10">
        <v>24</v>
      </c>
      <c r="D35" s="29">
        <v>17</v>
      </c>
      <c r="K35" s="28" t="s">
        <v>219</v>
      </c>
      <c r="L35" s="10" t="s">
        <v>220</v>
      </c>
      <c r="M35" s="29">
        <v>20</v>
      </c>
    </row>
    <row r="36" spans="1:13">
      <c r="A36" s="28" t="s">
        <v>442</v>
      </c>
      <c r="B36" s="10" t="s">
        <v>443</v>
      </c>
      <c r="C36" s="10">
        <v>22</v>
      </c>
      <c r="D36" s="29">
        <v>28</v>
      </c>
      <c r="K36" s="28" t="s">
        <v>442</v>
      </c>
      <c r="L36" s="10" t="s">
        <v>443</v>
      </c>
      <c r="M36" s="29">
        <v>20</v>
      </c>
    </row>
    <row r="37" spans="1:13">
      <c r="A37" s="28" t="s">
        <v>187</v>
      </c>
      <c r="B37" s="10" t="s">
        <v>188</v>
      </c>
      <c r="C37" s="10">
        <v>19</v>
      </c>
      <c r="D37" s="29">
        <v>40</v>
      </c>
      <c r="K37" s="28" t="s">
        <v>187</v>
      </c>
      <c r="L37" s="10" t="s">
        <v>188</v>
      </c>
      <c r="M37" s="29">
        <v>20</v>
      </c>
    </row>
    <row r="38" spans="1:13">
      <c r="A38" s="28" t="s">
        <v>185</v>
      </c>
      <c r="B38" s="10" t="s">
        <v>186</v>
      </c>
      <c r="C38" s="10">
        <v>16</v>
      </c>
      <c r="D38" s="29">
        <v>35</v>
      </c>
      <c r="K38" s="28" t="s">
        <v>185</v>
      </c>
      <c r="L38" s="10" t="s">
        <v>186</v>
      </c>
      <c r="M38" s="29">
        <v>20</v>
      </c>
    </row>
    <row r="39" spans="1:13">
      <c r="A39" s="28" t="s">
        <v>74</v>
      </c>
      <c r="B39" s="10" t="s">
        <v>444</v>
      </c>
      <c r="C39" s="10">
        <v>16</v>
      </c>
      <c r="D39" s="29">
        <v>32</v>
      </c>
      <c r="K39" s="28" t="s">
        <v>74</v>
      </c>
      <c r="L39" s="10" t="s">
        <v>444</v>
      </c>
      <c r="M39" s="29">
        <v>20</v>
      </c>
    </row>
    <row r="40" spans="1:13">
      <c r="A40" s="28" t="s">
        <v>217</v>
      </c>
      <c r="B40" s="10" t="s">
        <v>221</v>
      </c>
      <c r="C40" s="10">
        <v>16</v>
      </c>
      <c r="D40" s="29">
        <v>18</v>
      </c>
      <c r="K40" s="28" t="s">
        <v>217</v>
      </c>
      <c r="L40" s="10" t="s">
        <v>221</v>
      </c>
      <c r="M40" s="29">
        <v>20</v>
      </c>
    </row>
    <row r="41" spans="1:13">
      <c r="A41" s="28" t="s">
        <v>224</v>
      </c>
      <c r="B41" s="10" t="s">
        <v>222</v>
      </c>
      <c r="C41" s="10">
        <v>8</v>
      </c>
      <c r="D41" s="29">
        <v>22</v>
      </c>
      <c r="K41" s="28" t="s">
        <v>224</v>
      </c>
      <c r="L41" s="10" t="s">
        <v>222</v>
      </c>
      <c r="M41" s="29">
        <v>20</v>
      </c>
    </row>
    <row r="42" spans="1:13" ht="16" thickBot="1">
      <c r="A42" s="30" t="s">
        <v>227</v>
      </c>
      <c r="B42" s="31" t="s">
        <v>191</v>
      </c>
      <c r="C42" s="31">
        <v>6</v>
      </c>
      <c r="D42" s="32">
        <v>26</v>
      </c>
      <c r="K42" s="30" t="s">
        <v>227</v>
      </c>
      <c r="L42" s="31" t="s">
        <v>191</v>
      </c>
      <c r="M42" s="32">
        <v>20</v>
      </c>
    </row>
  </sheetData>
  <mergeCells count="1">
    <mergeCell ref="A1:B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workbookViewId="0">
      <selection sqref="A1:XFD1048576"/>
    </sheetView>
  </sheetViews>
  <sheetFormatPr baseColWidth="10" defaultColWidth="8.83203125" defaultRowHeight="15" x14ac:dyDescent="0"/>
  <cols>
    <col min="1" max="1" width="19.5" style="3" customWidth="1"/>
    <col min="2" max="2" width="11.6640625" style="3" customWidth="1"/>
    <col min="3" max="3" width="9.1640625" style="3" customWidth="1"/>
    <col min="4" max="4" width="5.5" style="3" customWidth="1"/>
    <col min="5" max="5" width="9.1640625" style="3" customWidth="1"/>
    <col min="6" max="6" width="18.5" style="3" customWidth="1"/>
    <col min="7" max="8" width="9.1640625" style="3" customWidth="1"/>
    <col min="10" max="10" width="18.83203125" style="3" customWidth="1"/>
    <col min="11" max="11" width="10.1640625" style="3" customWidth="1"/>
    <col min="12" max="12" width="11" style="3" customWidth="1"/>
    <col min="13" max="13" width="10.83203125" customWidth="1"/>
    <col min="15" max="15" width="19.5" style="3" customWidth="1"/>
    <col min="16" max="16" width="10.83203125" style="3" customWidth="1"/>
    <col min="17" max="18" width="9.1640625" style="3" customWidth="1"/>
  </cols>
  <sheetData>
    <row r="1" spans="1:16" customFormat="1" ht="18">
      <c r="A1" s="191" t="s">
        <v>445</v>
      </c>
      <c r="B1" s="191"/>
      <c r="C1" s="3"/>
      <c r="D1" s="3"/>
      <c r="E1" s="3"/>
      <c r="F1" s="3"/>
      <c r="G1" s="3"/>
      <c r="H1" s="3"/>
      <c r="J1" s="3"/>
      <c r="K1" s="3"/>
      <c r="L1" s="3"/>
      <c r="O1" s="3"/>
      <c r="P1" s="3"/>
    </row>
    <row r="2" spans="1:16" customFormat="1" ht="18">
      <c r="A2" s="47"/>
      <c r="B2" s="47"/>
      <c r="C2" s="3"/>
      <c r="D2" s="3"/>
      <c r="E2" s="3"/>
      <c r="F2" s="3"/>
      <c r="G2" s="3"/>
      <c r="H2" s="3"/>
      <c r="J2" s="3"/>
      <c r="K2" s="3"/>
      <c r="L2" s="3"/>
      <c r="O2" s="3"/>
      <c r="P2" s="3"/>
    </row>
    <row r="3" spans="1:16" customFormat="1" ht="16" thickBot="1">
      <c r="A3" s="3" t="s">
        <v>31</v>
      </c>
      <c r="B3" s="3"/>
      <c r="C3" s="3"/>
      <c r="D3" s="3"/>
      <c r="E3" s="3"/>
      <c r="F3" s="3" t="s">
        <v>91</v>
      </c>
      <c r="G3" s="3"/>
      <c r="H3" s="3"/>
      <c r="J3" s="3" t="s">
        <v>92</v>
      </c>
      <c r="K3" s="3"/>
      <c r="L3" s="3"/>
      <c r="O3" s="3"/>
      <c r="P3" s="3"/>
    </row>
    <row r="4" spans="1:16" customFormat="1" ht="17" thickTop="1" thickBot="1">
      <c r="A4" s="33" t="s">
        <v>28</v>
      </c>
      <c r="B4" s="33" t="s">
        <v>77</v>
      </c>
      <c r="C4" s="33" t="s">
        <v>78</v>
      </c>
      <c r="D4" s="3"/>
      <c r="E4" s="3"/>
      <c r="F4" s="48" t="s">
        <v>28</v>
      </c>
      <c r="G4" s="48" t="s">
        <v>77</v>
      </c>
      <c r="H4" s="48" t="s">
        <v>78</v>
      </c>
      <c r="J4" s="48" t="s">
        <v>28</v>
      </c>
      <c r="K4" s="48" t="s">
        <v>77</v>
      </c>
      <c r="L4" s="48" t="s">
        <v>78</v>
      </c>
      <c r="M4" s="48" t="s">
        <v>93</v>
      </c>
      <c r="O4" s="48" t="s">
        <v>28</v>
      </c>
      <c r="P4" s="48" t="s">
        <v>44</v>
      </c>
    </row>
    <row r="5" spans="1:16" customFormat="1" ht="16" thickTop="1">
      <c r="A5" s="34" t="s">
        <v>36</v>
      </c>
      <c r="B5" s="34">
        <v>67</v>
      </c>
      <c r="C5" s="35">
        <v>82</v>
      </c>
      <c r="D5" s="3" t="s">
        <v>62</v>
      </c>
      <c r="E5" s="3"/>
      <c r="F5" s="26" t="s">
        <v>7</v>
      </c>
      <c r="G5" s="18">
        <v>40</v>
      </c>
      <c r="H5" s="27">
        <v>70</v>
      </c>
      <c r="J5" s="26" t="s">
        <v>7</v>
      </c>
      <c r="K5" s="18">
        <v>15</v>
      </c>
      <c r="L5" s="18">
        <v>46</v>
      </c>
      <c r="M5" s="27">
        <v>1</v>
      </c>
      <c r="O5" s="26" t="s">
        <v>7</v>
      </c>
      <c r="P5" s="27">
        <v>50</v>
      </c>
    </row>
    <row r="6" spans="1:16" customFormat="1">
      <c r="A6" s="10" t="s">
        <v>2</v>
      </c>
      <c r="B6" s="10">
        <v>65</v>
      </c>
      <c r="C6" s="29">
        <v>116</v>
      </c>
      <c r="D6" s="3" t="s">
        <v>63</v>
      </c>
      <c r="E6" s="3"/>
      <c r="F6" s="28" t="s">
        <v>64</v>
      </c>
      <c r="G6" s="10">
        <v>33</v>
      </c>
      <c r="H6" s="29">
        <v>77</v>
      </c>
      <c r="J6" s="28" t="s">
        <v>2</v>
      </c>
      <c r="K6" s="10">
        <v>13</v>
      </c>
      <c r="L6" s="10">
        <v>34</v>
      </c>
      <c r="M6" s="29">
        <v>2</v>
      </c>
      <c r="O6" s="28" t="s">
        <v>2</v>
      </c>
      <c r="P6" s="29">
        <v>47</v>
      </c>
    </row>
    <row r="7" spans="1:16" customFormat="1">
      <c r="A7" s="10" t="s">
        <v>6</v>
      </c>
      <c r="B7" s="10">
        <v>64</v>
      </c>
      <c r="C7" s="29">
        <v>76</v>
      </c>
      <c r="D7" s="3" t="s">
        <v>62</v>
      </c>
      <c r="E7" s="3"/>
      <c r="F7" s="28" t="s">
        <v>36</v>
      </c>
      <c r="G7" s="10">
        <v>31</v>
      </c>
      <c r="H7" s="29">
        <v>61</v>
      </c>
      <c r="J7" s="28" t="s">
        <v>46</v>
      </c>
      <c r="K7" s="10">
        <v>11</v>
      </c>
      <c r="L7" s="10">
        <v>30</v>
      </c>
      <c r="M7" s="29">
        <v>3</v>
      </c>
      <c r="O7" s="28" t="s">
        <v>46</v>
      </c>
      <c r="P7" s="29">
        <v>45</v>
      </c>
    </row>
    <row r="8" spans="1:16" customFormat="1" ht="16" thickBot="1">
      <c r="A8" s="10" t="s">
        <v>156</v>
      </c>
      <c r="B8" s="10">
        <v>58</v>
      </c>
      <c r="C8" s="29">
        <v>52</v>
      </c>
      <c r="D8" s="3" t="s">
        <v>63</v>
      </c>
      <c r="E8" s="3"/>
      <c r="F8" s="28" t="s">
        <v>195</v>
      </c>
      <c r="G8" s="10">
        <v>27</v>
      </c>
      <c r="H8" s="29">
        <v>56</v>
      </c>
      <c r="J8" s="30" t="s">
        <v>64</v>
      </c>
      <c r="K8" s="31">
        <v>9</v>
      </c>
      <c r="L8" s="31">
        <v>39</v>
      </c>
      <c r="M8" s="32">
        <v>4</v>
      </c>
      <c r="O8" s="28" t="s">
        <v>64</v>
      </c>
      <c r="P8" s="29">
        <v>43</v>
      </c>
    </row>
    <row r="9" spans="1:16" customFormat="1">
      <c r="A9" s="10" t="s">
        <v>7</v>
      </c>
      <c r="B9" s="10">
        <v>57</v>
      </c>
      <c r="C9" s="29">
        <v>88</v>
      </c>
      <c r="D9" s="3" t="s">
        <v>62</v>
      </c>
      <c r="E9" s="3"/>
      <c r="F9" s="28" t="s">
        <v>5</v>
      </c>
      <c r="G9" s="10">
        <v>25</v>
      </c>
      <c r="H9" s="29">
        <v>61</v>
      </c>
      <c r="J9" s="3"/>
      <c r="K9" s="3"/>
      <c r="L9" s="3"/>
      <c r="O9" s="28" t="s">
        <v>150</v>
      </c>
      <c r="P9" s="29">
        <v>41</v>
      </c>
    </row>
    <row r="10" spans="1:16" customFormat="1">
      <c r="A10" s="10" t="s">
        <v>72</v>
      </c>
      <c r="B10" s="10">
        <v>57</v>
      </c>
      <c r="C10" s="29">
        <v>58</v>
      </c>
      <c r="D10" s="3" t="s">
        <v>63</v>
      </c>
      <c r="E10" s="3"/>
      <c r="F10" s="28" t="s">
        <v>6</v>
      </c>
      <c r="G10" s="10">
        <v>25</v>
      </c>
      <c r="H10" s="29">
        <v>59</v>
      </c>
      <c r="J10" s="3"/>
      <c r="K10" s="3"/>
      <c r="L10" s="3"/>
      <c r="O10" s="28" t="s">
        <v>36</v>
      </c>
      <c r="P10" s="29">
        <v>40</v>
      </c>
    </row>
    <row r="11" spans="1:16" customFormat="1">
      <c r="A11" s="10" t="s">
        <v>64</v>
      </c>
      <c r="B11" s="10">
        <v>57</v>
      </c>
      <c r="C11" s="29">
        <v>77</v>
      </c>
      <c r="D11" s="3" t="s">
        <v>62</v>
      </c>
      <c r="E11" s="3"/>
      <c r="F11" s="28" t="s">
        <v>153</v>
      </c>
      <c r="G11" s="10">
        <v>22</v>
      </c>
      <c r="H11" s="29">
        <v>58</v>
      </c>
      <c r="J11" s="3"/>
      <c r="K11" s="3"/>
      <c r="L11" s="3"/>
      <c r="O11" s="28" t="s">
        <v>195</v>
      </c>
      <c r="P11" s="29">
        <v>39</v>
      </c>
    </row>
    <row r="12" spans="1:16" customFormat="1" ht="16" thickBot="1">
      <c r="A12" s="10" t="s">
        <v>46</v>
      </c>
      <c r="B12" s="10">
        <v>57</v>
      </c>
      <c r="C12" s="29">
        <v>72</v>
      </c>
      <c r="D12" s="3" t="s">
        <v>63</v>
      </c>
      <c r="E12" s="3"/>
      <c r="F12" s="30" t="s">
        <v>121</v>
      </c>
      <c r="G12" s="31">
        <v>21</v>
      </c>
      <c r="H12" s="32">
        <v>61</v>
      </c>
      <c r="J12" s="3"/>
      <c r="K12" s="3"/>
      <c r="L12" s="3"/>
      <c r="O12" s="28" t="s">
        <v>4</v>
      </c>
      <c r="P12" s="29">
        <v>38</v>
      </c>
    </row>
    <row r="13" spans="1:16" customFormat="1">
      <c r="A13" s="10" t="s">
        <v>121</v>
      </c>
      <c r="B13" s="10">
        <v>55</v>
      </c>
      <c r="C13" s="29">
        <v>61</v>
      </c>
      <c r="D13" s="3" t="s">
        <v>62</v>
      </c>
      <c r="E13" s="3"/>
      <c r="F13" s="3"/>
      <c r="G13" s="3"/>
      <c r="H13" s="3"/>
      <c r="J13" s="3"/>
      <c r="K13" s="3"/>
      <c r="L13" s="3"/>
      <c r="O13" s="28" t="s">
        <v>5</v>
      </c>
      <c r="P13" s="29">
        <v>37</v>
      </c>
    </row>
    <row r="14" spans="1:16" customFormat="1" ht="16" thickBot="1">
      <c r="A14" s="10" t="s">
        <v>154</v>
      </c>
      <c r="B14" s="10">
        <v>54</v>
      </c>
      <c r="C14" s="29">
        <v>81</v>
      </c>
      <c r="D14" s="3" t="s">
        <v>63</v>
      </c>
      <c r="E14" s="3"/>
      <c r="F14" s="3" t="s">
        <v>94</v>
      </c>
      <c r="G14" s="3"/>
      <c r="H14" s="3"/>
      <c r="J14" s="3"/>
      <c r="K14" s="3"/>
      <c r="L14" s="3"/>
      <c r="O14" s="28" t="s">
        <v>6</v>
      </c>
      <c r="P14" s="29">
        <v>36</v>
      </c>
    </row>
    <row r="15" spans="1:16" customFormat="1" ht="17" thickTop="1" thickBot="1">
      <c r="A15" s="10" t="s">
        <v>5</v>
      </c>
      <c r="B15" s="10">
        <v>54</v>
      </c>
      <c r="C15" s="29">
        <v>65</v>
      </c>
      <c r="D15" s="3" t="s">
        <v>62</v>
      </c>
      <c r="E15" s="3"/>
      <c r="F15" s="48" t="s">
        <v>28</v>
      </c>
      <c r="G15" s="48" t="s">
        <v>77</v>
      </c>
      <c r="H15" s="48" t="s">
        <v>78</v>
      </c>
      <c r="J15" s="3"/>
      <c r="K15" s="3"/>
      <c r="L15" s="3"/>
      <c r="O15" s="28" t="s">
        <v>66</v>
      </c>
      <c r="P15" s="29">
        <v>35</v>
      </c>
    </row>
    <row r="16" spans="1:16" customFormat="1" ht="16" thickTop="1">
      <c r="A16" s="10" t="s">
        <v>4</v>
      </c>
      <c r="B16" s="10">
        <v>54</v>
      </c>
      <c r="C16" s="29">
        <v>62</v>
      </c>
      <c r="D16" s="3" t="s">
        <v>63</v>
      </c>
      <c r="E16" s="3"/>
      <c r="F16" s="26" t="s">
        <v>2</v>
      </c>
      <c r="G16" s="18">
        <v>41</v>
      </c>
      <c r="H16" s="27">
        <v>63</v>
      </c>
      <c r="J16" s="3"/>
      <c r="K16" s="3"/>
      <c r="L16" s="3"/>
      <c r="O16" s="28" t="s">
        <v>72</v>
      </c>
      <c r="P16" s="29">
        <v>34</v>
      </c>
    </row>
    <row r="17" spans="1:16" customFormat="1">
      <c r="A17" s="10" t="s">
        <v>153</v>
      </c>
      <c r="B17" s="10">
        <v>53</v>
      </c>
      <c r="C17" s="29">
        <v>76</v>
      </c>
      <c r="D17" s="3" t="s">
        <v>62</v>
      </c>
      <c r="E17" s="3"/>
      <c r="F17" s="28" t="s">
        <v>46</v>
      </c>
      <c r="G17" s="10">
        <v>36</v>
      </c>
      <c r="H17" s="29">
        <v>44</v>
      </c>
      <c r="J17" s="3"/>
      <c r="K17" s="3"/>
      <c r="L17" s="3"/>
      <c r="O17" s="28" t="s">
        <v>153</v>
      </c>
      <c r="P17" s="29">
        <v>33</v>
      </c>
    </row>
    <row r="18" spans="1:16" customFormat="1">
      <c r="A18" s="10" t="s">
        <v>66</v>
      </c>
      <c r="B18" s="10">
        <v>53</v>
      </c>
      <c r="C18" s="29">
        <v>75</v>
      </c>
      <c r="D18" s="3" t="s">
        <v>63</v>
      </c>
      <c r="E18" s="3"/>
      <c r="F18" s="28" t="s">
        <v>150</v>
      </c>
      <c r="G18" s="10">
        <v>34</v>
      </c>
      <c r="H18" s="29">
        <v>67</v>
      </c>
      <c r="J18" s="3"/>
      <c r="K18" s="3"/>
      <c r="L18" s="3"/>
      <c r="O18" s="28" t="s">
        <v>121</v>
      </c>
      <c r="P18" s="29">
        <v>32</v>
      </c>
    </row>
    <row r="19" spans="1:16" customFormat="1">
      <c r="A19" s="10" t="s">
        <v>195</v>
      </c>
      <c r="B19" s="10">
        <v>52</v>
      </c>
      <c r="C19" s="29">
        <v>74</v>
      </c>
      <c r="D19" s="3" t="s">
        <v>62</v>
      </c>
      <c r="E19" s="3"/>
      <c r="F19" s="28" t="s">
        <v>4</v>
      </c>
      <c r="G19" s="10">
        <v>26</v>
      </c>
      <c r="H19" s="29">
        <v>46</v>
      </c>
      <c r="J19" s="3"/>
      <c r="K19" s="3"/>
      <c r="L19" s="3"/>
      <c r="O19" s="28" t="s">
        <v>154</v>
      </c>
      <c r="P19" s="29">
        <v>31</v>
      </c>
    </row>
    <row r="20" spans="1:16" customFormat="1">
      <c r="A20" s="10" t="s">
        <v>150</v>
      </c>
      <c r="B20" s="10">
        <v>52</v>
      </c>
      <c r="C20" s="29">
        <v>67</v>
      </c>
      <c r="D20" s="3" t="s">
        <v>63</v>
      </c>
      <c r="E20" s="3"/>
      <c r="F20" s="28" t="s">
        <v>66</v>
      </c>
      <c r="G20" s="10">
        <v>25</v>
      </c>
      <c r="H20" s="29">
        <v>41</v>
      </c>
      <c r="J20" s="3"/>
      <c r="K20" s="3"/>
      <c r="L20" s="3"/>
      <c r="O20" s="28" t="s">
        <v>156</v>
      </c>
      <c r="P20" s="29">
        <v>30</v>
      </c>
    </row>
    <row r="21" spans="1:16" customFormat="1">
      <c r="A21" s="10" t="s">
        <v>133</v>
      </c>
      <c r="B21" s="10">
        <v>52</v>
      </c>
      <c r="C21" s="29">
        <v>54</v>
      </c>
      <c r="D21" s="3"/>
      <c r="E21" s="3"/>
      <c r="F21" s="28" t="s">
        <v>72</v>
      </c>
      <c r="G21" s="10">
        <v>23</v>
      </c>
      <c r="H21" s="29">
        <v>48</v>
      </c>
      <c r="J21" s="3"/>
      <c r="K21" s="3"/>
      <c r="L21" s="3"/>
      <c r="O21" s="28" t="s">
        <v>133</v>
      </c>
      <c r="P21" s="29">
        <v>29</v>
      </c>
    </row>
    <row r="22" spans="1:16" customFormat="1">
      <c r="A22" s="10" t="s">
        <v>103</v>
      </c>
      <c r="B22" s="10">
        <v>50</v>
      </c>
      <c r="C22" s="29">
        <v>78</v>
      </c>
      <c r="D22" s="3"/>
      <c r="E22" s="3"/>
      <c r="F22" s="28" t="s">
        <v>154</v>
      </c>
      <c r="G22" s="10">
        <v>20</v>
      </c>
      <c r="H22" s="29">
        <v>48</v>
      </c>
      <c r="J22" s="3"/>
      <c r="K22" s="3"/>
      <c r="L22" s="3"/>
      <c r="O22" s="28" t="s">
        <v>103</v>
      </c>
      <c r="P22" s="29">
        <v>28</v>
      </c>
    </row>
    <row r="23" spans="1:16" customFormat="1" ht="16" thickBot="1">
      <c r="A23" s="10" t="s">
        <v>172</v>
      </c>
      <c r="B23" s="10">
        <v>50</v>
      </c>
      <c r="C23" s="29">
        <v>56</v>
      </c>
      <c r="D23" s="3"/>
      <c r="E23" s="3"/>
      <c r="F23" s="30" t="s">
        <v>156</v>
      </c>
      <c r="G23" s="31">
        <v>19</v>
      </c>
      <c r="H23" s="32">
        <v>32</v>
      </c>
      <c r="J23" s="3"/>
      <c r="K23" s="3"/>
      <c r="L23" s="3"/>
      <c r="O23" s="28" t="s">
        <v>172</v>
      </c>
      <c r="P23" s="29">
        <v>27</v>
      </c>
    </row>
    <row r="24" spans="1:16" customFormat="1">
      <c r="A24" s="10" t="s">
        <v>134</v>
      </c>
      <c r="B24" s="10">
        <v>49</v>
      </c>
      <c r="C24" s="29">
        <v>75</v>
      </c>
      <c r="D24" s="3"/>
      <c r="E24" s="3"/>
      <c r="F24" s="3"/>
      <c r="G24" s="3"/>
      <c r="H24" s="3"/>
      <c r="J24" s="3"/>
      <c r="K24" s="3"/>
      <c r="L24" s="3"/>
      <c r="O24" s="28" t="s">
        <v>134</v>
      </c>
      <c r="P24" s="29">
        <v>26</v>
      </c>
    </row>
    <row r="25" spans="1:16" customFormat="1">
      <c r="A25" s="10" t="s">
        <v>123</v>
      </c>
      <c r="B25" s="10">
        <v>49</v>
      </c>
      <c r="C25" s="29">
        <v>59</v>
      </c>
      <c r="D25" s="3"/>
      <c r="E25" s="3"/>
      <c r="F25" s="3"/>
      <c r="G25" s="3"/>
      <c r="H25" s="3"/>
      <c r="J25" s="3"/>
      <c r="K25" s="3"/>
      <c r="L25" s="3"/>
      <c r="O25" s="28" t="s">
        <v>123</v>
      </c>
      <c r="P25" s="29">
        <v>25</v>
      </c>
    </row>
    <row r="26" spans="1:16" customFormat="1">
      <c r="A26" s="10" t="s">
        <v>24</v>
      </c>
      <c r="B26" s="10">
        <v>48</v>
      </c>
      <c r="C26" s="29">
        <v>68</v>
      </c>
      <c r="D26" s="3"/>
      <c r="E26" s="3"/>
      <c r="F26" s="3"/>
      <c r="G26" s="3"/>
      <c r="H26" s="3"/>
      <c r="J26" s="3"/>
      <c r="K26" s="3"/>
      <c r="L26" s="3"/>
      <c r="O26" s="28" t="s">
        <v>24</v>
      </c>
      <c r="P26" s="29">
        <v>24</v>
      </c>
    </row>
    <row r="27" spans="1:16" customFormat="1">
      <c r="A27" s="10" t="s">
        <v>169</v>
      </c>
      <c r="B27" s="10">
        <v>48</v>
      </c>
      <c r="C27" s="29">
        <v>66</v>
      </c>
      <c r="D27" s="3"/>
      <c r="E27" s="3"/>
      <c r="F27" s="3"/>
      <c r="G27" s="3"/>
      <c r="H27" s="3"/>
      <c r="J27" s="3"/>
      <c r="K27" s="3"/>
      <c r="L27" s="3"/>
      <c r="O27" s="28" t="s">
        <v>169</v>
      </c>
      <c r="P27" s="29">
        <v>23</v>
      </c>
    </row>
    <row r="28" spans="1:16" customFormat="1">
      <c r="A28" s="10" t="s">
        <v>158</v>
      </c>
      <c r="B28" s="10">
        <v>48</v>
      </c>
      <c r="C28" s="29">
        <v>53</v>
      </c>
      <c r="D28" s="3"/>
      <c r="E28" s="3"/>
      <c r="F28" s="3"/>
      <c r="G28" s="3"/>
      <c r="H28" s="3"/>
      <c r="J28" s="3"/>
      <c r="K28" s="3"/>
      <c r="L28" s="3"/>
      <c r="O28" s="28" t="s">
        <v>158</v>
      </c>
      <c r="P28" s="29">
        <v>22</v>
      </c>
    </row>
    <row r="29" spans="1:16" customFormat="1">
      <c r="A29" s="10" t="s">
        <v>9</v>
      </c>
      <c r="B29" s="10">
        <v>48</v>
      </c>
      <c r="C29" s="29">
        <v>52</v>
      </c>
      <c r="D29" s="3"/>
      <c r="E29" s="3"/>
      <c r="F29" s="3"/>
      <c r="G29" s="3"/>
      <c r="H29" s="3"/>
      <c r="J29" s="3"/>
      <c r="K29" s="3"/>
      <c r="L29" s="3"/>
      <c r="O29" s="28" t="s">
        <v>9</v>
      </c>
      <c r="P29" s="29">
        <v>21</v>
      </c>
    </row>
    <row r="30" spans="1:16" customFormat="1">
      <c r="A30" s="10" t="s">
        <v>223</v>
      </c>
      <c r="B30" s="10">
        <v>48</v>
      </c>
      <c r="C30" s="29">
        <v>48</v>
      </c>
      <c r="D30" s="3"/>
      <c r="E30" s="3"/>
      <c r="F30" s="3"/>
      <c r="G30" s="3"/>
      <c r="H30" s="3"/>
      <c r="J30" s="3"/>
      <c r="K30" s="3"/>
      <c r="L30" s="3"/>
      <c r="O30" s="28" t="s">
        <v>223</v>
      </c>
      <c r="P30" s="29">
        <v>20</v>
      </c>
    </row>
    <row r="31" spans="1:16" customFormat="1">
      <c r="A31" s="10" t="s">
        <v>178</v>
      </c>
      <c r="B31" s="10">
        <v>47</v>
      </c>
      <c r="C31" s="29">
        <v>74</v>
      </c>
      <c r="D31" s="3"/>
      <c r="E31" s="3"/>
      <c r="F31" s="3"/>
      <c r="G31" s="3"/>
      <c r="H31" s="3"/>
      <c r="J31" s="3"/>
      <c r="K31" s="3"/>
      <c r="L31" s="3"/>
      <c r="O31" s="28" t="s">
        <v>178</v>
      </c>
      <c r="P31" s="29">
        <v>20</v>
      </c>
    </row>
    <row r="32" spans="1:16" customFormat="1">
      <c r="A32" s="10" t="s">
        <v>161</v>
      </c>
      <c r="B32" s="10">
        <v>47</v>
      </c>
      <c r="C32" s="29">
        <v>62</v>
      </c>
      <c r="D32" s="3"/>
      <c r="E32" s="3"/>
      <c r="F32" s="3"/>
      <c r="G32" s="3"/>
      <c r="H32" s="3"/>
      <c r="J32" s="3"/>
      <c r="K32" s="3"/>
      <c r="L32" s="3"/>
      <c r="O32" s="28" t="s">
        <v>161</v>
      </c>
      <c r="P32" s="29">
        <v>20</v>
      </c>
    </row>
    <row r="33" spans="1:16" customFormat="1">
      <c r="A33" s="10" t="s">
        <v>163</v>
      </c>
      <c r="B33" s="10">
        <v>47</v>
      </c>
      <c r="C33" s="29">
        <v>57</v>
      </c>
      <c r="D33" s="3"/>
      <c r="E33" s="3"/>
      <c r="F33" s="3"/>
      <c r="G33" s="3"/>
      <c r="H33" s="3"/>
      <c r="J33" s="3"/>
      <c r="K33" s="3"/>
      <c r="L33" s="3"/>
      <c r="O33" s="28" t="s">
        <v>163</v>
      </c>
      <c r="P33" s="29">
        <v>20</v>
      </c>
    </row>
    <row r="34" spans="1:16" customFormat="1">
      <c r="A34" s="10" t="s">
        <v>166</v>
      </c>
      <c r="B34" s="10">
        <v>47</v>
      </c>
      <c r="C34" s="29">
        <v>57</v>
      </c>
      <c r="D34" s="3"/>
      <c r="E34" s="3"/>
      <c r="F34" s="3"/>
      <c r="G34" s="3"/>
      <c r="H34" s="3"/>
      <c r="J34" s="3"/>
      <c r="K34" s="3"/>
      <c r="L34" s="3"/>
      <c r="O34" s="28" t="s">
        <v>166</v>
      </c>
      <c r="P34" s="29">
        <v>20</v>
      </c>
    </row>
    <row r="35" spans="1:16" customFormat="1">
      <c r="A35" s="10" t="s">
        <v>84</v>
      </c>
      <c r="B35" s="10">
        <v>46</v>
      </c>
      <c r="C35" s="29">
        <v>52</v>
      </c>
      <c r="D35" s="3"/>
      <c r="E35" s="3"/>
      <c r="F35" s="3"/>
      <c r="G35" s="3"/>
      <c r="H35" s="3"/>
      <c r="J35" s="3"/>
      <c r="K35" s="3"/>
      <c r="L35" s="3"/>
      <c r="O35" s="28" t="s">
        <v>84</v>
      </c>
      <c r="P35" s="29">
        <v>20</v>
      </c>
    </row>
    <row r="36" spans="1:16" customFormat="1">
      <c r="A36" s="10" t="s">
        <v>167</v>
      </c>
      <c r="B36" s="10">
        <v>46</v>
      </c>
      <c r="C36" s="29">
        <v>48</v>
      </c>
      <c r="D36" s="3"/>
      <c r="E36" s="3"/>
      <c r="F36" s="3"/>
      <c r="G36" s="3"/>
      <c r="H36" s="3"/>
      <c r="J36" s="3"/>
      <c r="K36" s="3"/>
      <c r="L36" s="3"/>
      <c r="O36" s="28" t="s">
        <v>167</v>
      </c>
      <c r="P36" s="29">
        <v>20</v>
      </c>
    </row>
    <row r="37" spans="1:16" customFormat="1">
      <c r="A37" s="10" t="s">
        <v>225</v>
      </c>
      <c r="B37" s="10">
        <v>44</v>
      </c>
      <c r="C37" s="29">
        <v>79</v>
      </c>
      <c r="D37" s="3"/>
      <c r="E37" s="3"/>
      <c r="F37" s="3"/>
      <c r="G37" s="3"/>
      <c r="H37" s="3"/>
      <c r="J37" s="3"/>
      <c r="K37" s="3"/>
      <c r="L37" s="3"/>
      <c r="O37" s="28" t="s">
        <v>225</v>
      </c>
      <c r="P37" s="29">
        <v>20</v>
      </c>
    </row>
    <row r="38" spans="1:16" customFormat="1">
      <c r="A38" s="10" t="s">
        <v>189</v>
      </c>
      <c r="B38" s="10">
        <v>44</v>
      </c>
      <c r="C38" s="29">
        <v>62</v>
      </c>
      <c r="D38" s="3"/>
      <c r="E38" s="3"/>
      <c r="F38" s="3"/>
      <c r="G38" s="3"/>
      <c r="H38" s="3"/>
      <c r="J38" s="3"/>
      <c r="K38" s="3"/>
      <c r="L38" s="3"/>
      <c r="O38" s="28" t="s">
        <v>189</v>
      </c>
      <c r="P38" s="29">
        <v>20</v>
      </c>
    </row>
    <row r="39" spans="1:16" customFormat="1">
      <c r="A39" s="10" t="s">
        <v>65</v>
      </c>
      <c r="B39" s="10">
        <v>44</v>
      </c>
      <c r="C39" s="29">
        <v>52</v>
      </c>
      <c r="D39" s="3"/>
      <c r="E39" s="3"/>
      <c r="F39" s="3"/>
      <c r="G39" s="3"/>
      <c r="H39" s="3"/>
      <c r="J39" s="3"/>
      <c r="K39" s="3"/>
      <c r="L39" s="3"/>
      <c r="O39" s="28" t="s">
        <v>65</v>
      </c>
      <c r="P39" s="29">
        <v>20</v>
      </c>
    </row>
    <row r="40" spans="1:16" customFormat="1">
      <c r="A40" s="10" t="s">
        <v>26</v>
      </c>
      <c r="B40" s="10">
        <v>44</v>
      </c>
      <c r="C40" s="29">
        <v>50</v>
      </c>
      <c r="D40" s="3"/>
      <c r="E40" s="3"/>
      <c r="F40" s="3"/>
      <c r="G40" s="3"/>
      <c r="H40" s="3"/>
      <c r="J40" s="3"/>
      <c r="K40" s="3"/>
      <c r="L40" s="3"/>
      <c r="O40" s="28" t="s">
        <v>26</v>
      </c>
      <c r="P40" s="29">
        <v>20</v>
      </c>
    </row>
    <row r="41" spans="1:16" customFormat="1">
      <c r="A41" s="10" t="s">
        <v>162</v>
      </c>
      <c r="B41" s="10">
        <v>43</v>
      </c>
      <c r="C41" s="29">
        <v>70</v>
      </c>
      <c r="D41" s="3"/>
      <c r="E41" s="3"/>
      <c r="F41" s="3"/>
      <c r="G41" s="3"/>
      <c r="H41" s="3"/>
      <c r="J41" s="3"/>
      <c r="K41" s="3"/>
      <c r="L41" s="3"/>
      <c r="O41" s="28" t="s">
        <v>162</v>
      </c>
      <c r="P41" s="29">
        <v>20</v>
      </c>
    </row>
    <row r="42" spans="1:16" customFormat="1">
      <c r="A42" s="10" t="s">
        <v>3</v>
      </c>
      <c r="B42" s="10">
        <v>43</v>
      </c>
      <c r="C42" s="29">
        <v>61</v>
      </c>
      <c r="D42" s="3"/>
      <c r="E42" s="3"/>
      <c r="F42" s="3"/>
      <c r="G42" s="3"/>
      <c r="H42" s="3"/>
      <c r="J42" s="3"/>
      <c r="K42" s="3"/>
      <c r="L42" s="3"/>
      <c r="O42" s="28" t="s">
        <v>3</v>
      </c>
      <c r="P42" s="29">
        <v>20</v>
      </c>
    </row>
    <row r="43" spans="1:16" customFormat="1">
      <c r="A43" s="10" t="s">
        <v>10</v>
      </c>
      <c r="B43" s="10">
        <v>43</v>
      </c>
      <c r="C43" s="29">
        <v>60</v>
      </c>
      <c r="D43" s="3"/>
      <c r="E43" s="3"/>
      <c r="F43" s="3"/>
      <c r="G43" s="3"/>
      <c r="H43" s="3"/>
      <c r="J43" s="3"/>
      <c r="K43" s="3"/>
      <c r="L43" s="3"/>
      <c r="O43" s="28" t="s">
        <v>10</v>
      </c>
      <c r="P43" s="29">
        <v>20</v>
      </c>
    </row>
    <row r="44" spans="1:16" customFormat="1">
      <c r="A44" s="10" t="s">
        <v>175</v>
      </c>
      <c r="B44" s="10">
        <v>43</v>
      </c>
      <c r="C44" s="29">
        <v>59</v>
      </c>
      <c r="D44" s="3"/>
      <c r="E44" s="3"/>
      <c r="F44" s="3"/>
      <c r="G44" s="3"/>
      <c r="H44" s="3"/>
      <c r="J44" s="3"/>
      <c r="K44" s="3"/>
      <c r="L44" s="3"/>
      <c r="O44" s="28" t="s">
        <v>175</v>
      </c>
      <c r="P44" s="29">
        <v>20</v>
      </c>
    </row>
    <row r="45" spans="1:16" customFormat="1">
      <c r="A45" s="10" t="s">
        <v>139</v>
      </c>
      <c r="B45" s="10">
        <v>42</v>
      </c>
      <c r="C45" s="29">
        <v>60</v>
      </c>
      <c r="D45" s="3"/>
      <c r="E45" s="3"/>
      <c r="F45" s="3"/>
      <c r="G45" s="3"/>
      <c r="H45" s="3"/>
      <c r="J45" s="3"/>
      <c r="K45" s="3"/>
      <c r="L45" s="3"/>
      <c r="O45" s="28" t="s">
        <v>139</v>
      </c>
      <c r="P45" s="29">
        <v>20</v>
      </c>
    </row>
    <row r="46" spans="1:16" customFormat="1">
      <c r="A46" s="10" t="s">
        <v>11</v>
      </c>
      <c r="B46" s="10">
        <v>42</v>
      </c>
      <c r="C46" s="29">
        <v>51</v>
      </c>
      <c r="D46" s="3"/>
      <c r="E46" s="3"/>
      <c r="F46" s="3"/>
      <c r="G46" s="3"/>
      <c r="H46" s="3"/>
      <c r="J46" s="3"/>
      <c r="K46" s="3"/>
      <c r="L46" s="3"/>
      <c r="O46" s="28" t="s">
        <v>11</v>
      </c>
      <c r="P46" s="29">
        <v>20</v>
      </c>
    </row>
    <row r="47" spans="1:16" customFormat="1">
      <c r="A47" s="10" t="s">
        <v>155</v>
      </c>
      <c r="B47" s="10">
        <v>41</v>
      </c>
      <c r="C47" s="29">
        <v>59</v>
      </c>
      <c r="D47" s="3"/>
      <c r="E47" s="3"/>
      <c r="F47" s="3"/>
      <c r="G47" s="3"/>
      <c r="H47" s="3"/>
      <c r="J47" s="3"/>
      <c r="K47" s="3"/>
      <c r="L47" s="3"/>
      <c r="O47" s="28" t="s">
        <v>155</v>
      </c>
      <c r="P47" s="29">
        <v>20</v>
      </c>
    </row>
    <row r="48" spans="1:16" customFormat="1">
      <c r="A48" s="10" t="s">
        <v>45</v>
      </c>
      <c r="B48" s="10">
        <v>40</v>
      </c>
      <c r="C48" s="29">
        <v>60</v>
      </c>
      <c r="D48" s="3"/>
      <c r="E48" s="3"/>
      <c r="F48" s="3"/>
      <c r="G48" s="3"/>
      <c r="H48" s="3"/>
      <c r="J48" s="3"/>
      <c r="K48" s="3"/>
      <c r="L48" s="3"/>
      <c r="O48" s="28" t="s">
        <v>45</v>
      </c>
      <c r="P48" s="29">
        <v>20</v>
      </c>
    </row>
    <row r="49" spans="1:16" customFormat="1">
      <c r="A49" s="10" t="s">
        <v>179</v>
      </c>
      <c r="B49" s="10">
        <v>40</v>
      </c>
      <c r="C49" s="29">
        <v>48</v>
      </c>
      <c r="D49" s="3"/>
      <c r="E49" s="3"/>
      <c r="F49" s="3"/>
      <c r="G49" s="3"/>
      <c r="H49" s="3"/>
      <c r="J49" s="3"/>
      <c r="K49" s="3"/>
      <c r="L49" s="3"/>
      <c r="O49" s="28" t="s">
        <v>179</v>
      </c>
      <c r="P49" s="29">
        <v>20</v>
      </c>
    </row>
    <row r="50" spans="1:16" customFormat="1">
      <c r="A50" s="10" t="s">
        <v>43</v>
      </c>
      <c r="B50" s="10">
        <v>39</v>
      </c>
      <c r="C50" s="29">
        <v>39</v>
      </c>
      <c r="D50" s="3"/>
      <c r="E50" s="3"/>
      <c r="F50" s="3"/>
      <c r="G50" s="3"/>
      <c r="H50" s="3"/>
      <c r="J50" s="3"/>
      <c r="K50" s="3"/>
      <c r="L50" s="3"/>
      <c r="O50" s="28" t="s">
        <v>43</v>
      </c>
      <c r="P50" s="29">
        <v>20</v>
      </c>
    </row>
    <row r="51" spans="1:16" customFormat="1">
      <c r="A51" s="10" t="s">
        <v>193</v>
      </c>
      <c r="B51" s="10">
        <v>38</v>
      </c>
      <c r="C51" s="29">
        <v>71</v>
      </c>
      <c r="D51" s="3"/>
      <c r="E51" s="3"/>
      <c r="F51" s="3"/>
      <c r="G51" s="3"/>
      <c r="H51" s="3"/>
      <c r="J51" s="3"/>
      <c r="K51" s="3"/>
      <c r="L51" s="3"/>
      <c r="O51" s="28" t="s">
        <v>193</v>
      </c>
      <c r="P51" s="29">
        <v>20</v>
      </c>
    </row>
    <row r="52" spans="1:16" customFormat="1">
      <c r="A52" s="10" t="s">
        <v>185</v>
      </c>
      <c r="B52" s="10">
        <v>38</v>
      </c>
      <c r="C52" s="29">
        <v>41</v>
      </c>
      <c r="D52" s="3"/>
      <c r="E52" s="3"/>
      <c r="F52" s="3"/>
      <c r="G52" s="3"/>
      <c r="H52" s="3"/>
      <c r="J52" s="3"/>
      <c r="K52" s="3"/>
      <c r="L52" s="3"/>
      <c r="O52" s="28" t="s">
        <v>185</v>
      </c>
      <c r="P52" s="29">
        <v>20</v>
      </c>
    </row>
    <row r="53" spans="1:16" customFormat="1">
      <c r="A53" s="10" t="s">
        <v>102</v>
      </c>
      <c r="B53" s="10">
        <v>37</v>
      </c>
      <c r="C53" s="29">
        <v>62</v>
      </c>
      <c r="D53" s="3"/>
      <c r="E53" s="3"/>
      <c r="F53" s="3"/>
      <c r="G53" s="3"/>
      <c r="H53" s="3"/>
      <c r="J53" s="3"/>
      <c r="K53" s="3"/>
      <c r="L53" s="3"/>
      <c r="O53" s="28" t="s">
        <v>102</v>
      </c>
      <c r="P53" s="29">
        <v>20</v>
      </c>
    </row>
    <row r="54" spans="1:16" customFormat="1">
      <c r="A54" s="10" t="s">
        <v>174</v>
      </c>
      <c r="B54" s="10">
        <v>37</v>
      </c>
      <c r="C54" s="29">
        <v>52</v>
      </c>
      <c r="D54" s="3"/>
      <c r="E54" s="3"/>
      <c r="F54" s="3"/>
      <c r="G54" s="3"/>
      <c r="H54" s="3"/>
      <c r="J54" s="3"/>
      <c r="K54" s="3"/>
      <c r="L54" s="3"/>
      <c r="O54" s="28" t="s">
        <v>174</v>
      </c>
      <c r="P54" s="29">
        <v>20</v>
      </c>
    </row>
    <row r="55" spans="1:16" customFormat="1">
      <c r="A55" s="10" t="s">
        <v>186</v>
      </c>
      <c r="B55" s="10">
        <v>37</v>
      </c>
      <c r="C55" s="29">
        <v>42</v>
      </c>
      <c r="D55" s="3"/>
      <c r="E55" s="3"/>
      <c r="F55" s="3"/>
      <c r="G55" s="3"/>
      <c r="H55" s="3"/>
      <c r="J55" s="3"/>
      <c r="K55" s="3"/>
      <c r="L55" s="3"/>
      <c r="O55" s="28" t="s">
        <v>186</v>
      </c>
      <c r="P55" s="29">
        <v>20</v>
      </c>
    </row>
    <row r="56" spans="1:16" customFormat="1">
      <c r="A56" s="10" t="s">
        <v>228</v>
      </c>
      <c r="B56" s="10">
        <v>37</v>
      </c>
      <c r="C56" s="29">
        <v>29</v>
      </c>
      <c r="D56" s="3"/>
      <c r="E56" s="3"/>
      <c r="F56" s="3"/>
      <c r="G56" s="3"/>
      <c r="H56" s="3"/>
      <c r="J56" s="3"/>
      <c r="K56" s="3"/>
      <c r="L56" s="3"/>
      <c r="O56" s="28" t="s">
        <v>228</v>
      </c>
      <c r="P56" s="29">
        <v>20</v>
      </c>
    </row>
    <row r="57" spans="1:16" customFormat="1">
      <c r="A57" s="10" t="s">
        <v>229</v>
      </c>
      <c r="B57" s="10">
        <v>34</v>
      </c>
      <c r="C57" s="29">
        <v>46</v>
      </c>
      <c r="D57" s="3"/>
      <c r="E57" s="3"/>
      <c r="F57" s="3"/>
      <c r="G57" s="3"/>
      <c r="H57" s="3"/>
      <c r="J57" s="3"/>
      <c r="K57" s="3"/>
      <c r="L57" s="3"/>
      <c r="O57" s="28" t="s">
        <v>229</v>
      </c>
      <c r="P57" s="29">
        <v>20</v>
      </c>
    </row>
    <row r="58" spans="1:16" customFormat="1">
      <c r="A58" s="10" t="s">
        <v>232</v>
      </c>
      <c r="B58" s="10">
        <v>34</v>
      </c>
      <c r="C58" s="29">
        <v>39</v>
      </c>
      <c r="D58" s="3"/>
      <c r="E58" s="3"/>
      <c r="F58" s="3"/>
      <c r="G58" s="3"/>
      <c r="H58" s="3"/>
      <c r="J58" s="3"/>
      <c r="K58" s="3"/>
      <c r="L58" s="3"/>
      <c r="O58" s="28" t="s">
        <v>232</v>
      </c>
      <c r="P58" s="29">
        <v>20</v>
      </c>
    </row>
    <row r="59" spans="1:16" customFormat="1">
      <c r="A59" s="10" t="s">
        <v>444</v>
      </c>
      <c r="B59" s="10">
        <v>34</v>
      </c>
      <c r="C59" s="29">
        <v>38</v>
      </c>
      <c r="D59" s="3"/>
      <c r="E59" s="3"/>
      <c r="F59" s="3"/>
      <c r="G59" s="3"/>
      <c r="H59" s="3"/>
      <c r="J59" s="3"/>
      <c r="K59" s="3"/>
      <c r="L59" s="3"/>
      <c r="O59" s="28" t="s">
        <v>444</v>
      </c>
      <c r="P59" s="29">
        <v>20</v>
      </c>
    </row>
    <row r="60" spans="1:16" customFormat="1">
      <c r="A60" s="10" t="s">
        <v>233</v>
      </c>
      <c r="B60" s="10">
        <v>33</v>
      </c>
      <c r="C60" s="29">
        <v>54</v>
      </c>
      <c r="D60" s="3"/>
      <c r="E60" s="3"/>
      <c r="F60" s="3"/>
      <c r="G60" s="3"/>
      <c r="H60" s="3"/>
      <c r="J60" s="3"/>
      <c r="K60" s="3"/>
      <c r="L60" s="3"/>
      <c r="O60" s="28" t="s">
        <v>233</v>
      </c>
      <c r="P60" s="29">
        <v>20</v>
      </c>
    </row>
    <row r="61" spans="1:16" customFormat="1">
      <c r="A61" s="10" t="s">
        <v>164</v>
      </c>
      <c r="B61" s="10">
        <v>33</v>
      </c>
      <c r="C61" s="29">
        <v>46</v>
      </c>
      <c r="D61" s="3"/>
      <c r="E61" s="3"/>
      <c r="F61" s="3"/>
      <c r="G61" s="3"/>
      <c r="H61" s="3"/>
      <c r="J61" s="3"/>
      <c r="K61" s="3"/>
      <c r="L61" s="3"/>
      <c r="O61" s="28" t="s">
        <v>164</v>
      </c>
      <c r="P61" s="29">
        <v>20</v>
      </c>
    </row>
    <row r="62" spans="1:16" customFormat="1">
      <c r="A62" s="10" t="s">
        <v>181</v>
      </c>
      <c r="B62" s="10">
        <v>33</v>
      </c>
      <c r="C62" s="29">
        <v>33</v>
      </c>
      <c r="D62" s="3"/>
      <c r="E62" s="3"/>
      <c r="F62" s="3"/>
      <c r="G62" s="3"/>
      <c r="H62" s="3"/>
      <c r="J62" s="3"/>
      <c r="K62" s="3"/>
      <c r="L62" s="3"/>
      <c r="O62" s="28" t="s">
        <v>181</v>
      </c>
      <c r="P62" s="29">
        <v>20</v>
      </c>
    </row>
    <row r="63" spans="1:16" customFormat="1">
      <c r="A63" s="10" t="s">
        <v>216</v>
      </c>
      <c r="B63" s="10">
        <v>32</v>
      </c>
      <c r="C63" s="29">
        <v>44</v>
      </c>
      <c r="D63" s="3"/>
      <c r="E63" s="3"/>
      <c r="F63" s="3"/>
      <c r="G63" s="3"/>
      <c r="H63" s="3"/>
      <c r="J63" s="3"/>
      <c r="K63" s="3"/>
      <c r="L63" s="3"/>
      <c r="O63" s="28" t="s">
        <v>216</v>
      </c>
      <c r="P63" s="29">
        <v>20</v>
      </c>
    </row>
    <row r="64" spans="1:16" customFormat="1">
      <c r="A64" s="10" t="s">
        <v>75</v>
      </c>
      <c r="B64" s="10">
        <v>32</v>
      </c>
      <c r="C64" s="29">
        <v>36</v>
      </c>
      <c r="D64" s="3"/>
      <c r="E64" s="3"/>
      <c r="F64" s="3"/>
      <c r="G64" s="3"/>
      <c r="H64" s="3"/>
      <c r="J64" s="3"/>
      <c r="K64" s="3"/>
      <c r="L64" s="3"/>
      <c r="O64" s="28" t="s">
        <v>75</v>
      </c>
      <c r="P64" s="29">
        <v>20</v>
      </c>
    </row>
    <row r="65" spans="1:16" customFormat="1">
      <c r="A65" s="10" t="s">
        <v>213</v>
      </c>
      <c r="B65" s="10">
        <v>31</v>
      </c>
      <c r="C65" s="29">
        <v>57</v>
      </c>
      <c r="D65" s="3"/>
      <c r="E65" s="3"/>
      <c r="F65" s="3"/>
      <c r="G65" s="3"/>
      <c r="H65" s="3"/>
      <c r="J65" s="3"/>
      <c r="K65" s="3"/>
      <c r="L65" s="3"/>
      <c r="O65" s="28" t="s">
        <v>213</v>
      </c>
      <c r="P65" s="29">
        <v>20</v>
      </c>
    </row>
    <row r="66" spans="1:16" customFormat="1">
      <c r="A66" s="10" t="s">
        <v>190</v>
      </c>
      <c r="B66" s="10">
        <v>31</v>
      </c>
      <c r="C66" s="29">
        <v>41</v>
      </c>
      <c r="D66" s="3"/>
      <c r="E66" s="3"/>
      <c r="F66" s="3"/>
      <c r="G66" s="3"/>
      <c r="H66" s="3"/>
      <c r="J66" s="3"/>
      <c r="K66" s="3"/>
      <c r="L66" s="3"/>
      <c r="O66" s="28" t="s">
        <v>190</v>
      </c>
      <c r="P66" s="29">
        <v>20</v>
      </c>
    </row>
    <row r="67" spans="1:16" customFormat="1">
      <c r="A67" s="28" t="s">
        <v>177</v>
      </c>
      <c r="B67" s="10">
        <v>31</v>
      </c>
      <c r="C67" s="29">
        <v>37</v>
      </c>
      <c r="D67" s="3"/>
      <c r="E67" s="3"/>
      <c r="F67" s="3"/>
      <c r="G67" s="3"/>
      <c r="H67" s="3"/>
      <c r="J67" s="3"/>
      <c r="K67" s="3"/>
      <c r="L67" s="3"/>
      <c r="O67" s="28" t="s">
        <v>177</v>
      </c>
      <c r="P67" s="190">
        <v>20</v>
      </c>
    </row>
    <row r="68" spans="1:16" customFormat="1">
      <c r="A68" s="28" t="s">
        <v>61</v>
      </c>
      <c r="B68" s="10">
        <v>30</v>
      </c>
      <c r="C68" s="29">
        <v>28</v>
      </c>
      <c r="D68" s="8"/>
      <c r="E68" s="8"/>
      <c r="F68" s="8"/>
      <c r="G68" s="8"/>
      <c r="H68" s="8"/>
      <c r="I68" s="7"/>
      <c r="J68" s="8"/>
      <c r="K68" s="8"/>
      <c r="L68" s="8"/>
      <c r="M68" s="7"/>
      <c r="N68" s="7"/>
      <c r="O68" s="28" t="s">
        <v>61</v>
      </c>
      <c r="P68" s="190">
        <v>20</v>
      </c>
    </row>
    <row r="69" spans="1:16" customFormat="1">
      <c r="A69" s="28" t="s">
        <v>421</v>
      </c>
      <c r="B69" s="10">
        <v>29</v>
      </c>
      <c r="C69" s="29">
        <v>42</v>
      </c>
      <c r="D69" s="3"/>
      <c r="E69" s="3"/>
      <c r="F69" s="3"/>
      <c r="G69" s="3"/>
      <c r="H69" s="3"/>
      <c r="J69" s="3"/>
      <c r="K69" s="3"/>
      <c r="L69" s="3"/>
      <c r="O69" s="28" t="s">
        <v>421</v>
      </c>
      <c r="P69" s="190">
        <v>20</v>
      </c>
    </row>
    <row r="70" spans="1:16" customFormat="1">
      <c r="A70" s="28" t="s">
        <v>85</v>
      </c>
      <c r="B70" s="10">
        <v>28</v>
      </c>
      <c r="C70" s="29">
        <v>32</v>
      </c>
      <c r="D70" s="3"/>
      <c r="E70" s="3"/>
      <c r="F70" s="3"/>
      <c r="G70" s="3"/>
      <c r="H70" s="3"/>
      <c r="J70" s="3"/>
      <c r="K70" s="3"/>
      <c r="L70" s="3"/>
      <c r="O70" s="28" t="s">
        <v>85</v>
      </c>
      <c r="P70" s="190">
        <v>20</v>
      </c>
    </row>
    <row r="71" spans="1:16" customFormat="1">
      <c r="A71" s="28" t="s">
        <v>218</v>
      </c>
      <c r="B71" s="10">
        <v>28</v>
      </c>
      <c r="C71" s="29">
        <v>30</v>
      </c>
      <c r="D71" s="3"/>
      <c r="E71" s="3"/>
      <c r="F71" s="3"/>
      <c r="G71" s="3"/>
      <c r="H71" s="3"/>
      <c r="J71" s="3"/>
      <c r="K71" s="3"/>
      <c r="L71" s="3"/>
      <c r="O71" s="28" t="s">
        <v>218</v>
      </c>
      <c r="P71" s="190">
        <v>20</v>
      </c>
    </row>
    <row r="72" spans="1:16" customFormat="1">
      <c r="A72" s="28" t="s">
        <v>188</v>
      </c>
      <c r="B72" s="10">
        <v>25</v>
      </c>
      <c r="C72" s="29">
        <v>49</v>
      </c>
      <c r="D72" s="3"/>
      <c r="E72" s="3"/>
      <c r="F72" s="3"/>
      <c r="G72" s="3"/>
      <c r="H72" s="3"/>
      <c r="J72" s="3"/>
      <c r="K72" s="3"/>
      <c r="L72" s="3"/>
      <c r="O72" s="28" t="s">
        <v>188</v>
      </c>
      <c r="P72" s="190">
        <v>20</v>
      </c>
    </row>
    <row r="73" spans="1:16" customFormat="1">
      <c r="A73" s="28" t="s">
        <v>81</v>
      </c>
      <c r="B73" s="10">
        <v>25</v>
      </c>
      <c r="C73" s="29">
        <v>47</v>
      </c>
      <c r="D73" s="3"/>
      <c r="E73" s="3"/>
      <c r="F73" s="3"/>
      <c r="G73" s="3"/>
      <c r="H73" s="3"/>
      <c r="J73" s="3"/>
      <c r="K73" s="3"/>
      <c r="L73" s="3"/>
      <c r="O73" s="28" t="s">
        <v>81</v>
      </c>
      <c r="P73" s="190">
        <v>20</v>
      </c>
    </row>
    <row r="74" spans="1:16" customFormat="1">
      <c r="A74" s="28" t="s">
        <v>214</v>
      </c>
      <c r="B74" s="10">
        <v>25</v>
      </c>
      <c r="C74" s="29">
        <v>42</v>
      </c>
      <c r="D74" s="3"/>
      <c r="E74" s="3"/>
      <c r="F74" s="3"/>
      <c r="G74" s="3"/>
      <c r="H74" s="3"/>
      <c r="J74" s="3"/>
      <c r="K74" s="3"/>
      <c r="L74" s="3"/>
      <c r="O74" s="28" t="s">
        <v>214</v>
      </c>
      <c r="P74" s="190">
        <v>20</v>
      </c>
    </row>
    <row r="75" spans="1:16" customFormat="1">
      <c r="A75" s="28" t="s">
        <v>192</v>
      </c>
      <c r="B75" s="10">
        <v>24</v>
      </c>
      <c r="C75" s="29">
        <v>42</v>
      </c>
      <c r="D75" s="3"/>
      <c r="E75" s="3"/>
      <c r="F75" s="3"/>
      <c r="G75" s="3"/>
      <c r="H75" s="3"/>
      <c r="J75" s="3"/>
      <c r="K75" s="3"/>
      <c r="L75" s="3"/>
      <c r="O75" s="28" t="s">
        <v>192</v>
      </c>
      <c r="P75" s="190">
        <v>20</v>
      </c>
    </row>
    <row r="76" spans="1:16" customFormat="1">
      <c r="A76" s="28" t="s">
        <v>230</v>
      </c>
      <c r="B76" s="10">
        <v>22</v>
      </c>
      <c r="C76" s="29">
        <v>51</v>
      </c>
      <c r="D76" s="3"/>
      <c r="E76" s="3"/>
      <c r="F76" s="3"/>
      <c r="G76" s="3"/>
      <c r="H76" s="3"/>
      <c r="J76" s="3"/>
      <c r="K76" s="3"/>
      <c r="L76" s="3"/>
      <c r="O76" s="28" t="s">
        <v>230</v>
      </c>
      <c r="P76" s="190">
        <v>20</v>
      </c>
    </row>
    <row r="77" spans="1:16" customFormat="1">
      <c r="A77" s="28" t="s">
        <v>74</v>
      </c>
      <c r="B77" s="10">
        <v>21</v>
      </c>
      <c r="C77" s="29">
        <v>29</v>
      </c>
      <c r="D77" s="3"/>
      <c r="E77" s="3"/>
      <c r="F77" s="3"/>
      <c r="G77" s="3"/>
      <c r="H77" s="3"/>
      <c r="J77" s="3"/>
      <c r="K77" s="3"/>
      <c r="L77" s="3"/>
      <c r="O77" s="28" t="s">
        <v>74</v>
      </c>
      <c r="P77" s="190">
        <v>20</v>
      </c>
    </row>
    <row r="78" spans="1:16" customFormat="1">
      <c r="A78" s="28" t="s">
        <v>187</v>
      </c>
      <c r="B78" s="10">
        <v>20</v>
      </c>
      <c r="C78" s="29">
        <v>50</v>
      </c>
      <c r="D78" s="3"/>
      <c r="E78" s="3"/>
      <c r="F78" s="3"/>
      <c r="G78" s="3"/>
      <c r="H78" s="3"/>
      <c r="J78" s="3"/>
      <c r="K78" s="3"/>
      <c r="L78" s="3"/>
      <c r="O78" s="28" t="s">
        <v>187</v>
      </c>
      <c r="P78" s="190">
        <v>20</v>
      </c>
    </row>
    <row r="79" spans="1:16" customFormat="1">
      <c r="A79" s="28" t="s">
        <v>191</v>
      </c>
      <c r="B79" s="10">
        <v>19</v>
      </c>
      <c r="C79" s="29">
        <v>26</v>
      </c>
      <c r="D79" s="3"/>
      <c r="E79" s="3"/>
      <c r="F79" s="3"/>
      <c r="G79" s="3"/>
      <c r="H79" s="3"/>
      <c r="J79" s="3"/>
      <c r="K79" s="3"/>
      <c r="L79" s="3"/>
      <c r="O79" s="28" t="s">
        <v>191</v>
      </c>
      <c r="P79" s="190">
        <v>20</v>
      </c>
    </row>
    <row r="80" spans="1:16" customFormat="1">
      <c r="A80" s="28" t="s">
        <v>124</v>
      </c>
      <c r="B80" s="10">
        <v>13</v>
      </c>
      <c r="C80" s="29">
        <v>31</v>
      </c>
      <c r="D80" s="3"/>
      <c r="E80" s="3"/>
      <c r="F80" s="3"/>
      <c r="G80" s="3"/>
      <c r="H80" s="3"/>
      <c r="J80" s="3"/>
      <c r="K80" s="3"/>
      <c r="L80" s="3"/>
      <c r="O80" s="28" t="s">
        <v>124</v>
      </c>
      <c r="P80" s="190">
        <v>20</v>
      </c>
    </row>
    <row r="81" spans="1:16" customFormat="1">
      <c r="A81" s="28" t="s">
        <v>180</v>
      </c>
      <c r="B81" s="10">
        <v>10</v>
      </c>
      <c r="C81" s="29">
        <v>30</v>
      </c>
      <c r="D81" s="3"/>
      <c r="E81" s="3"/>
      <c r="F81" s="3"/>
      <c r="G81" s="3"/>
      <c r="H81" s="3"/>
      <c r="J81" s="3"/>
      <c r="K81" s="3"/>
      <c r="L81" s="3"/>
      <c r="O81" s="28" t="s">
        <v>180</v>
      </c>
      <c r="P81" s="190">
        <v>20</v>
      </c>
    </row>
    <row r="82" spans="1:16" customFormat="1">
      <c r="A82" s="28" t="s">
        <v>234</v>
      </c>
      <c r="B82" s="10">
        <v>10</v>
      </c>
      <c r="C82" s="29">
        <v>26</v>
      </c>
      <c r="D82" s="3"/>
      <c r="E82" s="3"/>
      <c r="F82" s="3"/>
      <c r="G82" s="3"/>
      <c r="H82" s="3"/>
      <c r="J82" s="3"/>
      <c r="K82" s="3"/>
      <c r="L82" s="3"/>
      <c r="O82" s="28" t="s">
        <v>234</v>
      </c>
      <c r="P82" s="190">
        <v>20</v>
      </c>
    </row>
    <row r="83" spans="1:16" customFormat="1">
      <c r="A83" s="28" t="s">
        <v>235</v>
      </c>
      <c r="B83" s="10">
        <v>10</v>
      </c>
      <c r="C83" s="29">
        <v>20</v>
      </c>
      <c r="D83" s="3"/>
      <c r="E83" s="3"/>
      <c r="F83" s="3"/>
      <c r="G83" s="3"/>
      <c r="H83" s="3"/>
      <c r="J83" s="3"/>
      <c r="K83" s="3"/>
      <c r="L83" s="3"/>
      <c r="O83" s="28" t="s">
        <v>235</v>
      </c>
      <c r="P83" s="190">
        <v>20</v>
      </c>
    </row>
    <row r="84" spans="1:16" customFormat="1">
      <c r="A84" s="28" t="s">
        <v>231</v>
      </c>
      <c r="B84" s="10">
        <v>2</v>
      </c>
      <c r="C84" s="29">
        <v>9</v>
      </c>
      <c r="D84" s="3"/>
      <c r="E84" s="3"/>
      <c r="F84" s="3"/>
      <c r="G84" s="3"/>
      <c r="H84" s="3"/>
      <c r="J84" s="3"/>
      <c r="K84" s="3"/>
      <c r="L84" s="3"/>
      <c r="O84" s="28" t="s">
        <v>231</v>
      </c>
      <c r="P84" s="190">
        <v>20</v>
      </c>
    </row>
    <row r="85" spans="1:16" customFormat="1">
      <c r="A85" s="8"/>
      <c r="B85" s="8"/>
      <c r="C85" s="8"/>
      <c r="D85" s="3"/>
      <c r="E85" s="3"/>
      <c r="F85" s="3"/>
      <c r="G85" s="3"/>
      <c r="H85" s="3"/>
      <c r="J85" s="3"/>
      <c r="K85" s="3"/>
      <c r="L85" s="3"/>
      <c r="O85" s="8"/>
      <c r="P85" s="8"/>
    </row>
    <row r="86" spans="1:16" customFormat="1">
      <c r="A86" s="8"/>
      <c r="B86" s="8"/>
      <c r="C86" s="8"/>
      <c r="D86" s="3"/>
      <c r="E86" s="3"/>
      <c r="F86" s="3"/>
      <c r="G86" s="3"/>
      <c r="H86" s="3"/>
      <c r="J86" s="3"/>
      <c r="K86" s="3"/>
      <c r="L86" s="3"/>
      <c r="O86" s="8"/>
      <c r="P86" s="8"/>
    </row>
    <row r="87" spans="1:16" customFormat="1">
      <c r="A87" s="8"/>
      <c r="B87" s="8"/>
      <c r="C87" s="8"/>
      <c r="D87" s="3"/>
      <c r="E87" s="3"/>
      <c r="F87" s="3"/>
      <c r="G87" s="3"/>
      <c r="H87" s="3"/>
      <c r="J87" s="3"/>
      <c r="K87" s="3"/>
      <c r="L87" s="3"/>
      <c r="O87" s="8"/>
      <c r="P87" s="8"/>
    </row>
    <row r="88" spans="1:16" customFormat="1">
      <c r="A88" s="8"/>
      <c r="B88" s="8"/>
      <c r="C88" s="8"/>
      <c r="D88" s="3"/>
      <c r="E88" s="3"/>
      <c r="F88" s="3"/>
      <c r="G88" s="3"/>
      <c r="H88" s="3"/>
      <c r="J88" s="3"/>
      <c r="K88" s="3"/>
      <c r="L88" s="3"/>
      <c r="O88" s="8"/>
      <c r="P88" s="8"/>
    </row>
    <row r="89" spans="1:16" customFormat="1">
      <c r="A89" s="8"/>
      <c r="B89" s="8"/>
      <c r="C89" s="8"/>
      <c r="D89" s="3"/>
      <c r="E89" s="3"/>
      <c r="F89" s="3"/>
      <c r="G89" s="3"/>
      <c r="H89" s="3"/>
      <c r="J89" s="3"/>
      <c r="K89" s="3"/>
      <c r="L89" s="3"/>
      <c r="O89" s="8"/>
      <c r="P89" s="8"/>
    </row>
    <row r="90" spans="1:16" customFormat="1">
      <c r="A90" s="8"/>
      <c r="B90" s="8"/>
      <c r="C90" s="8"/>
      <c r="D90" s="3"/>
      <c r="E90" s="3"/>
      <c r="F90" s="3"/>
      <c r="G90" s="3"/>
      <c r="H90" s="3"/>
      <c r="J90" s="3"/>
      <c r="K90" s="3"/>
      <c r="L90" s="3"/>
      <c r="O90" s="8"/>
      <c r="P90" s="8"/>
    </row>
    <row r="91" spans="1:16" customFormat="1">
      <c r="A91" s="8"/>
      <c r="B91" s="8"/>
      <c r="C91" s="8"/>
      <c r="D91" s="3"/>
      <c r="E91" s="3"/>
      <c r="F91" s="3"/>
      <c r="G91" s="3"/>
      <c r="H91" s="3"/>
      <c r="J91" s="3"/>
      <c r="K91" s="3"/>
      <c r="L91" s="3"/>
      <c r="O91" s="8"/>
      <c r="P91" s="8"/>
    </row>
  </sheetData>
  <mergeCells count="1">
    <mergeCell ref="A1:B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"/>
  <sheetViews>
    <sheetView topLeftCell="A5" workbookViewId="0"/>
  </sheetViews>
  <sheetFormatPr baseColWidth="10" defaultColWidth="8.83203125" defaultRowHeight="15" x14ac:dyDescent="0"/>
  <cols>
    <col min="1" max="8" width="8.83203125" style="3"/>
    <col min="10" max="12" width="8.83203125" style="3"/>
    <col min="15" max="18" width="8.83203125" style="3"/>
  </cols>
  <sheetData/>
  <phoneticPr fontId="25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opLeftCell="A22" zoomScale="80" zoomScaleNormal="80" zoomScalePageLayoutView="80" workbookViewId="0">
      <selection activeCell="N14" sqref="N14"/>
    </sheetView>
  </sheetViews>
  <sheetFormatPr baseColWidth="10" defaultColWidth="8.83203125" defaultRowHeight="15" x14ac:dyDescent="0"/>
  <cols>
    <col min="1" max="1" width="5.5" style="3" bestFit="1" customWidth="1"/>
    <col min="2" max="2" width="15.5" style="3" bestFit="1" customWidth="1"/>
    <col min="3" max="3" width="12" style="3" bestFit="1" customWidth="1"/>
    <col min="4" max="4" width="6.5" style="3" bestFit="1" customWidth="1"/>
    <col min="5" max="5" width="6.33203125" style="3" bestFit="1" customWidth="1"/>
    <col min="6" max="6" width="4.5" style="3" bestFit="1" customWidth="1"/>
    <col min="7" max="7" width="7.33203125" style="3" bestFit="1" customWidth="1"/>
    <col min="8" max="8" width="6.33203125" style="3" bestFit="1" customWidth="1"/>
    <col min="9" max="9" width="7.83203125" style="3" bestFit="1" customWidth="1"/>
    <col min="10" max="10" width="8.1640625" style="3" bestFit="1" customWidth="1"/>
    <col min="11" max="11" width="23.33203125" style="3" customWidth="1"/>
    <col min="12" max="12" width="15.33203125" customWidth="1"/>
    <col min="13" max="13" width="19.33203125" customWidth="1"/>
    <col min="14" max="14" width="19.83203125" customWidth="1"/>
    <col min="15" max="15" width="24.5" customWidth="1"/>
    <col min="16" max="16" width="19.83203125" customWidth="1"/>
  </cols>
  <sheetData>
    <row r="1" spans="1:15" ht="26" thickBot="1">
      <c r="A1" s="193" t="s">
        <v>12</v>
      </c>
      <c r="B1" s="194" t="s">
        <v>28</v>
      </c>
      <c r="C1" s="193" t="s">
        <v>95</v>
      </c>
      <c r="D1" s="195" t="s">
        <v>446</v>
      </c>
      <c r="E1" s="195" t="s">
        <v>77</v>
      </c>
      <c r="F1" s="195" t="s">
        <v>447</v>
      </c>
      <c r="G1" s="195" t="s">
        <v>53</v>
      </c>
      <c r="H1" s="195" t="s">
        <v>448</v>
      </c>
      <c r="I1" s="195" t="s">
        <v>449</v>
      </c>
      <c r="J1" s="195" t="s">
        <v>450</v>
      </c>
      <c r="L1" s="196" t="s">
        <v>28</v>
      </c>
      <c r="M1" s="197" t="s">
        <v>56</v>
      </c>
      <c r="N1" s="20"/>
      <c r="O1" s="20"/>
    </row>
    <row r="2" spans="1:15">
      <c r="A2" s="198">
        <v>1</v>
      </c>
      <c r="B2" s="199" t="s">
        <v>7</v>
      </c>
      <c r="C2" s="200" t="s">
        <v>17</v>
      </c>
      <c r="D2" s="201">
        <v>1</v>
      </c>
      <c r="E2" s="202">
        <v>54</v>
      </c>
      <c r="F2" s="202">
        <v>84</v>
      </c>
      <c r="G2" s="202">
        <v>8</v>
      </c>
      <c r="H2" s="203">
        <f>IF(G2&gt;0,E2/G2,"")</f>
        <v>6.75</v>
      </c>
      <c r="I2" s="204">
        <f>F2/G2</f>
        <v>10.5</v>
      </c>
      <c r="J2" s="205" t="s">
        <v>62</v>
      </c>
      <c r="L2" s="206" t="s">
        <v>7</v>
      </c>
      <c r="M2" s="207">
        <v>50</v>
      </c>
      <c r="N2" s="20"/>
      <c r="O2" s="20"/>
    </row>
    <row r="3" spans="1:15" ht="19" customHeight="1">
      <c r="A3" s="208">
        <v>2</v>
      </c>
      <c r="B3" s="209" t="s">
        <v>2</v>
      </c>
      <c r="C3" s="210" t="s">
        <v>19</v>
      </c>
      <c r="D3" s="211">
        <v>2</v>
      </c>
      <c r="E3" s="210">
        <v>53</v>
      </c>
      <c r="F3" s="210">
        <v>86</v>
      </c>
      <c r="G3" s="210">
        <v>9</v>
      </c>
      <c r="H3" s="212">
        <f>IF(G3&gt;0,E3/G3,"")</f>
        <v>5.8888888888888893</v>
      </c>
      <c r="I3" s="213">
        <f t="shared" ref="I3:I30" si="0">F3/G3</f>
        <v>9.5555555555555554</v>
      </c>
      <c r="J3" s="214" t="s">
        <v>62</v>
      </c>
      <c r="L3" s="215" t="s">
        <v>2</v>
      </c>
      <c r="M3" s="10">
        <v>47</v>
      </c>
      <c r="N3" s="20"/>
      <c r="O3" s="20"/>
    </row>
    <row r="4" spans="1:15" ht="16" customHeight="1">
      <c r="A4" s="216">
        <v>3</v>
      </c>
      <c r="B4" s="209" t="s">
        <v>6</v>
      </c>
      <c r="C4" s="217" t="s">
        <v>96</v>
      </c>
      <c r="D4" s="211">
        <v>3</v>
      </c>
      <c r="E4" s="210">
        <v>53</v>
      </c>
      <c r="F4" s="210">
        <v>78</v>
      </c>
      <c r="G4" s="210">
        <v>9</v>
      </c>
      <c r="H4" s="212">
        <f t="shared" ref="H4:H30" si="1">IF(G4&gt;0,E4/G4,"")</f>
        <v>5.8888888888888893</v>
      </c>
      <c r="I4" s="213">
        <f t="shared" si="0"/>
        <v>8.6666666666666661</v>
      </c>
      <c r="J4" s="214" t="s">
        <v>62</v>
      </c>
      <c r="L4" s="215" t="s">
        <v>6</v>
      </c>
      <c r="M4" s="10">
        <v>45</v>
      </c>
      <c r="N4" s="20"/>
      <c r="O4" s="20"/>
    </row>
    <row r="5" spans="1:15">
      <c r="A5" s="208">
        <v>4</v>
      </c>
      <c r="B5" s="209" t="s">
        <v>4</v>
      </c>
      <c r="C5" s="210" t="s">
        <v>19</v>
      </c>
      <c r="D5" s="211">
        <v>3</v>
      </c>
      <c r="E5" s="210">
        <v>53</v>
      </c>
      <c r="F5" s="210">
        <v>61</v>
      </c>
      <c r="G5" s="210">
        <v>9</v>
      </c>
      <c r="H5" s="212">
        <f t="shared" si="1"/>
        <v>5.8888888888888893</v>
      </c>
      <c r="I5" s="213">
        <f t="shared" si="0"/>
        <v>6.7777777777777777</v>
      </c>
      <c r="J5" s="214" t="s">
        <v>62</v>
      </c>
      <c r="L5" s="215" t="s">
        <v>4</v>
      </c>
      <c r="M5" s="10">
        <v>43</v>
      </c>
      <c r="N5" s="20"/>
      <c r="O5" s="20"/>
    </row>
    <row r="6" spans="1:15">
      <c r="A6" s="208">
        <v>5</v>
      </c>
      <c r="B6" s="209" t="s">
        <v>46</v>
      </c>
      <c r="C6" s="217" t="s">
        <v>98</v>
      </c>
      <c r="D6" s="211">
        <v>1</v>
      </c>
      <c r="E6" s="210">
        <v>47</v>
      </c>
      <c r="F6" s="210">
        <v>49</v>
      </c>
      <c r="G6" s="210">
        <v>8</v>
      </c>
      <c r="H6" s="212">
        <f t="shared" si="1"/>
        <v>5.875</v>
      </c>
      <c r="I6" s="213">
        <f t="shared" si="0"/>
        <v>6.125</v>
      </c>
      <c r="J6" s="214" t="s">
        <v>62</v>
      </c>
      <c r="L6" s="215" t="s">
        <v>123</v>
      </c>
      <c r="M6" s="10">
        <v>41</v>
      </c>
      <c r="N6" s="20"/>
      <c r="O6" s="20"/>
    </row>
    <row r="7" spans="1:15">
      <c r="A7" s="216">
        <v>6</v>
      </c>
      <c r="B7" s="209" t="s">
        <v>24</v>
      </c>
      <c r="C7" s="210" t="s">
        <v>97</v>
      </c>
      <c r="D7" s="211">
        <v>3</v>
      </c>
      <c r="E7" s="210">
        <v>50</v>
      </c>
      <c r="F7" s="210">
        <v>65</v>
      </c>
      <c r="G7" s="210">
        <v>9</v>
      </c>
      <c r="H7" s="212">
        <f t="shared" si="1"/>
        <v>5.5555555555555554</v>
      </c>
      <c r="I7" s="213">
        <f t="shared" si="0"/>
        <v>7.2222222222222223</v>
      </c>
      <c r="J7" s="214" t="s">
        <v>62</v>
      </c>
      <c r="L7" s="215" t="s">
        <v>46</v>
      </c>
      <c r="M7" s="10">
        <v>40</v>
      </c>
      <c r="N7" s="20"/>
      <c r="O7" s="20"/>
    </row>
    <row r="8" spans="1:15">
      <c r="A8" s="216">
        <v>7</v>
      </c>
      <c r="B8" s="209" t="s">
        <v>3</v>
      </c>
      <c r="C8" s="210" t="s">
        <v>17</v>
      </c>
      <c r="D8" s="211">
        <v>1</v>
      </c>
      <c r="E8" s="210">
        <v>42</v>
      </c>
      <c r="F8" s="210">
        <v>54</v>
      </c>
      <c r="G8" s="210">
        <v>8</v>
      </c>
      <c r="H8" s="212">
        <f t="shared" si="1"/>
        <v>5.25</v>
      </c>
      <c r="I8" s="213">
        <f t="shared" si="0"/>
        <v>6.75</v>
      </c>
      <c r="J8" s="214" t="s">
        <v>62</v>
      </c>
      <c r="L8" s="215" t="s">
        <v>24</v>
      </c>
      <c r="M8" s="10">
        <v>39</v>
      </c>
      <c r="N8" s="20"/>
      <c r="O8" s="20"/>
    </row>
    <row r="9" spans="1:15">
      <c r="A9" s="216">
        <v>8</v>
      </c>
      <c r="B9" s="209" t="s">
        <v>76</v>
      </c>
      <c r="C9" s="217" t="s">
        <v>89</v>
      </c>
      <c r="D9" s="211">
        <v>2</v>
      </c>
      <c r="E9" s="210">
        <v>46</v>
      </c>
      <c r="F9" s="210">
        <v>59</v>
      </c>
      <c r="G9" s="210">
        <v>9</v>
      </c>
      <c r="H9" s="212">
        <f t="shared" si="1"/>
        <v>5.1111111111111107</v>
      </c>
      <c r="I9" s="213">
        <f t="shared" si="0"/>
        <v>6.5555555555555554</v>
      </c>
      <c r="J9" s="214" t="s">
        <v>62</v>
      </c>
      <c r="L9" s="215" t="s">
        <v>43</v>
      </c>
      <c r="M9" s="10">
        <v>38</v>
      </c>
      <c r="N9" s="20"/>
      <c r="O9" s="20"/>
    </row>
    <row r="10" spans="1:15">
      <c r="A10" s="216">
        <v>9</v>
      </c>
      <c r="B10" s="209" t="s">
        <v>119</v>
      </c>
      <c r="C10" s="217" t="s">
        <v>22</v>
      </c>
      <c r="D10" s="211">
        <v>1</v>
      </c>
      <c r="E10" s="210">
        <v>40</v>
      </c>
      <c r="F10" s="210">
        <v>63</v>
      </c>
      <c r="G10" s="210">
        <v>8</v>
      </c>
      <c r="H10" s="212">
        <f>IF(G10&gt;0,E10/G10,"")</f>
        <v>5</v>
      </c>
      <c r="I10" s="213">
        <f>F10/G10</f>
        <v>7.875</v>
      </c>
      <c r="J10" s="214" t="s">
        <v>62</v>
      </c>
      <c r="L10" s="215" t="s">
        <v>3</v>
      </c>
      <c r="M10" s="10">
        <v>37</v>
      </c>
      <c r="N10" s="20"/>
      <c r="O10" s="20"/>
    </row>
    <row r="11" spans="1:15" ht="16" thickBot="1">
      <c r="A11" s="218">
        <v>10</v>
      </c>
      <c r="B11" s="219" t="s">
        <v>43</v>
      </c>
      <c r="C11" s="220" t="s">
        <v>96</v>
      </c>
      <c r="D11" s="221">
        <v>2</v>
      </c>
      <c r="E11" s="220">
        <v>45</v>
      </c>
      <c r="F11" s="220">
        <v>68</v>
      </c>
      <c r="G11" s="220">
        <v>9</v>
      </c>
      <c r="H11" s="222">
        <f>IF(G11&gt;0,E11/G11,"")</f>
        <v>5</v>
      </c>
      <c r="I11" s="223">
        <f>F11/G11</f>
        <v>7.5555555555555554</v>
      </c>
      <c r="J11" s="224" t="s">
        <v>62</v>
      </c>
      <c r="L11" s="215" t="s">
        <v>76</v>
      </c>
      <c r="M11" s="10">
        <v>36</v>
      </c>
      <c r="N11" s="20"/>
      <c r="O11" s="20"/>
    </row>
    <row r="12" spans="1:15">
      <c r="A12" s="225">
        <v>11</v>
      </c>
      <c r="B12" s="226" t="s">
        <v>10</v>
      </c>
      <c r="C12" s="227" t="s">
        <v>96</v>
      </c>
      <c r="D12" s="226">
        <v>3</v>
      </c>
      <c r="E12" s="227">
        <v>44</v>
      </c>
      <c r="F12" s="227">
        <v>61</v>
      </c>
      <c r="G12" s="227">
        <v>9</v>
      </c>
      <c r="H12" s="228">
        <f t="shared" si="1"/>
        <v>4.8888888888888893</v>
      </c>
      <c r="I12" s="228">
        <f t="shared" si="0"/>
        <v>6.7777777777777777</v>
      </c>
      <c r="J12" s="229" t="s">
        <v>63</v>
      </c>
      <c r="L12" s="230" t="s">
        <v>9</v>
      </c>
      <c r="M12" s="10">
        <v>37</v>
      </c>
      <c r="N12" s="20" t="s">
        <v>29</v>
      </c>
      <c r="O12" s="20"/>
    </row>
    <row r="13" spans="1:15">
      <c r="A13" s="231">
        <v>12</v>
      </c>
      <c r="B13" s="232" t="s">
        <v>9</v>
      </c>
      <c r="C13" s="233" t="s">
        <v>25</v>
      </c>
      <c r="D13" s="232">
        <v>2</v>
      </c>
      <c r="E13" s="233">
        <v>44</v>
      </c>
      <c r="F13" s="233">
        <v>54</v>
      </c>
      <c r="G13" s="233">
        <v>9</v>
      </c>
      <c r="H13" s="234">
        <f t="shared" si="1"/>
        <v>4.8888888888888893</v>
      </c>
      <c r="I13" s="234">
        <f t="shared" si="0"/>
        <v>6</v>
      </c>
      <c r="J13" s="235" t="s">
        <v>63</v>
      </c>
      <c r="L13" s="236" t="s">
        <v>45</v>
      </c>
      <c r="M13" s="10">
        <v>35</v>
      </c>
      <c r="N13" s="20" t="s">
        <v>30</v>
      </c>
      <c r="O13" s="20"/>
    </row>
    <row r="14" spans="1:15">
      <c r="A14" s="231">
        <v>13</v>
      </c>
      <c r="B14" s="232" t="s">
        <v>11</v>
      </c>
      <c r="C14" s="233" t="s">
        <v>96</v>
      </c>
      <c r="D14" s="232">
        <v>2</v>
      </c>
      <c r="E14" s="233">
        <v>42</v>
      </c>
      <c r="F14" s="233">
        <v>52</v>
      </c>
      <c r="G14" s="233">
        <v>9</v>
      </c>
      <c r="H14" s="234">
        <f t="shared" si="1"/>
        <v>4.666666666666667</v>
      </c>
      <c r="I14" s="234">
        <f t="shared" si="0"/>
        <v>5.7777777777777777</v>
      </c>
      <c r="J14" s="235" t="s">
        <v>63</v>
      </c>
      <c r="L14" s="237" t="s">
        <v>167</v>
      </c>
      <c r="M14" s="10">
        <v>33</v>
      </c>
      <c r="N14" s="20"/>
      <c r="O14" s="20"/>
    </row>
    <row r="15" spans="1:15">
      <c r="A15" s="231">
        <v>14</v>
      </c>
      <c r="B15" s="232" t="s">
        <v>120</v>
      </c>
      <c r="C15" s="233" t="s">
        <v>22</v>
      </c>
      <c r="D15" s="232">
        <v>2</v>
      </c>
      <c r="E15" s="233">
        <v>40</v>
      </c>
      <c r="F15" s="233">
        <v>58</v>
      </c>
      <c r="G15" s="233">
        <v>9</v>
      </c>
      <c r="H15" s="234">
        <f t="shared" si="1"/>
        <v>4.4444444444444446</v>
      </c>
      <c r="I15" s="234">
        <f t="shared" si="0"/>
        <v>6.4444444444444446</v>
      </c>
      <c r="J15" s="235" t="s">
        <v>63</v>
      </c>
      <c r="L15" s="215" t="s">
        <v>11</v>
      </c>
      <c r="M15" s="10">
        <v>32</v>
      </c>
      <c r="N15" s="20"/>
      <c r="O15" s="20"/>
    </row>
    <row r="16" spans="1:15">
      <c r="A16" s="231">
        <v>15</v>
      </c>
      <c r="B16" s="232" t="s">
        <v>173</v>
      </c>
      <c r="C16" s="233" t="s">
        <v>451</v>
      </c>
      <c r="D16" s="232">
        <v>3</v>
      </c>
      <c r="E16" s="233">
        <v>37</v>
      </c>
      <c r="F16" s="233">
        <v>48</v>
      </c>
      <c r="G16" s="233">
        <v>9</v>
      </c>
      <c r="H16" s="234">
        <f t="shared" si="1"/>
        <v>4.1111111111111107</v>
      </c>
      <c r="I16" s="234">
        <f t="shared" si="0"/>
        <v>5.333333333333333</v>
      </c>
      <c r="J16" s="235" t="s">
        <v>63</v>
      </c>
      <c r="L16" s="230" t="s">
        <v>10</v>
      </c>
      <c r="M16" s="10">
        <v>31</v>
      </c>
      <c r="N16" s="20"/>
      <c r="O16" s="20"/>
    </row>
    <row r="17" spans="1:15">
      <c r="A17" s="231">
        <v>16</v>
      </c>
      <c r="B17" s="232" t="s">
        <v>54</v>
      </c>
      <c r="C17" s="238" t="s">
        <v>96</v>
      </c>
      <c r="D17" s="232">
        <v>2</v>
      </c>
      <c r="E17" s="233">
        <v>36</v>
      </c>
      <c r="F17" s="233">
        <v>76</v>
      </c>
      <c r="G17" s="233">
        <v>9</v>
      </c>
      <c r="H17" s="234">
        <f t="shared" si="1"/>
        <v>4</v>
      </c>
      <c r="I17" s="234">
        <f t="shared" si="0"/>
        <v>8.4444444444444446</v>
      </c>
      <c r="J17" s="235" t="s">
        <v>63</v>
      </c>
      <c r="L17" s="230" t="s">
        <v>198</v>
      </c>
      <c r="M17" s="10">
        <v>30</v>
      </c>
      <c r="N17" s="20"/>
      <c r="O17" s="20"/>
    </row>
    <row r="18" spans="1:15">
      <c r="A18" s="231">
        <v>17</v>
      </c>
      <c r="B18" s="232" t="s">
        <v>8</v>
      </c>
      <c r="C18" s="233" t="s">
        <v>17</v>
      </c>
      <c r="D18" s="232">
        <v>1</v>
      </c>
      <c r="E18" s="233">
        <v>32</v>
      </c>
      <c r="F18" s="233">
        <v>51</v>
      </c>
      <c r="G18" s="233">
        <v>8</v>
      </c>
      <c r="H18" s="234">
        <f t="shared" si="1"/>
        <v>4</v>
      </c>
      <c r="I18" s="234">
        <f t="shared" si="0"/>
        <v>6.375</v>
      </c>
      <c r="J18" s="235" t="s">
        <v>63</v>
      </c>
      <c r="L18" s="230" t="s">
        <v>75</v>
      </c>
      <c r="M18" s="10">
        <v>29</v>
      </c>
      <c r="N18" s="20"/>
      <c r="O18" s="20"/>
    </row>
    <row r="19" spans="1:15">
      <c r="A19" s="239">
        <v>18</v>
      </c>
      <c r="B19" s="232" t="s">
        <v>75</v>
      </c>
      <c r="C19" s="238" t="s">
        <v>25</v>
      </c>
      <c r="D19" s="232">
        <v>3</v>
      </c>
      <c r="E19" s="233">
        <v>35</v>
      </c>
      <c r="F19" s="233">
        <v>44</v>
      </c>
      <c r="G19" s="233">
        <v>9</v>
      </c>
      <c r="H19" s="234">
        <f t="shared" si="1"/>
        <v>3.8888888888888888</v>
      </c>
      <c r="I19" s="234">
        <f t="shared" si="0"/>
        <v>4.8888888888888893</v>
      </c>
      <c r="J19" s="235" t="s">
        <v>63</v>
      </c>
      <c r="L19" s="215" t="s">
        <v>120</v>
      </c>
      <c r="M19" s="10">
        <v>28</v>
      </c>
      <c r="N19" s="20"/>
      <c r="O19" s="20"/>
    </row>
    <row r="20" spans="1:15">
      <c r="A20" s="231">
        <v>19</v>
      </c>
      <c r="B20" s="232" t="s">
        <v>198</v>
      </c>
      <c r="C20" s="238" t="s">
        <v>96</v>
      </c>
      <c r="D20" s="232">
        <v>3</v>
      </c>
      <c r="E20" s="233">
        <v>33</v>
      </c>
      <c r="F20" s="233">
        <v>55</v>
      </c>
      <c r="G20" s="233">
        <v>9</v>
      </c>
      <c r="H20" s="234">
        <f t="shared" si="1"/>
        <v>3.6666666666666665</v>
      </c>
      <c r="I20" s="234">
        <f t="shared" si="0"/>
        <v>6.1111111111111107</v>
      </c>
      <c r="J20" s="235" t="s">
        <v>63</v>
      </c>
      <c r="L20" s="230" t="s">
        <v>173</v>
      </c>
      <c r="M20" s="10">
        <v>27</v>
      </c>
      <c r="N20" s="20"/>
      <c r="O20" s="20"/>
    </row>
    <row r="21" spans="1:15" ht="16" thickBot="1">
      <c r="A21" s="240">
        <v>20</v>
      </c>
      <c r="B21" s="241" t="s">
        <v>167</v>
      </c>
      <c r="C21" s="242" t="s">
        <v>452</v>
      </c>
      <c r="D21" s="241">
        <v>1</v>
      </c>
      <c r="E21" s="242">
        <v>27</v>
      </c>
      <c r="F21" s="242">
        <v>37</v>
      </c>
      <c r="G21" s="242">
        <v>8</v>
      </c>
      <c r="H21" s="243">
        <f t="shared" si="1"/>
        <v>3.375</v>
      </c>
      <c r="I21" s="243">
        <f t="shared" si="0"/>
        <v>4.625</v>
      </c>
      <c r="J21" s="244" t="s">
        <v>63</v>
      </c>
      <c r="L21" s="245" t="s">
        <v>54</v>
      </c>
      <c r="M21" s="10">
        <v>26</v>
      </c>
      <c r="N21" s="20"/>
      <c r="O21" s="20"/>
    </row>
    <row r="22" spans="1:15">
      <c r="A22" s="246">
        <v>21</v>
      </c>
      <c r="B22" s="247" t="s">
        <v>55</v>
      </c>
      <c r="C22" s="248" t="s">
        <v>96</v>
      </c>
      <c r="D22" s="247">
        <v>3</v>
      </c>
      <c r="E22" s="249">
        <v>26</v>
      </c>
      <c r="F22" s="249">
        <v>29</v>
      </c>
      <c r="G22" s="249">
        <v>9</v>
      </c>
      <c r="H22" s="250">
        <f t="shared" si="1"/>
        <v>2.8888888888888888</v>
      </c>
      <c r="I22" s="250">
        <f t="shared" si="0"/>
        <v>3.2222222222222223</v>
      </c>
      <c r="J22" s="251" t="s">
        <v>453</v>
      </c>
      <c r="L22" s="252" t="s">
        <v>202</v>
      </c>
      <c r="M22" s="10">
        <v>27</v>
      </c>
      <c r="N22" s="20" t="s">
        <v>29</v>
      </c>
      <c r="O22" s="20"/>
    </row>
    <row r="23" spans="1:15">
      <c r="A23" s="253">
        <v>22</v>
      </c>
      <c r="B23" s="254" t="s">
        <v>74</v>
      </c>
      <c r="C23" s="255" t="s">
        <v>19</v>
      </c>
      <c r="D23" s="254">
        <v>1</v>
      </c>
      <c r="E23" s="255">
        <v>19</v>
      </c>
      <c r="F23" s="255">
        <v>30</v>
      </c>
      <c r="G23" s="255">
        <v>8</v>
      </c>
      <c r="H23" s="256">
        <f t="shared" si="1"/>
        <v>2.375</v>
      </c>
      <c r="I23" s="256">
        <f t="shared" si="0"/>
        <v>3.75</v>
      </c>
      <c r="J23" s="257" t="s">
        <v>453</v>
      </c>
      <c r="L23" s="236" t="s">
        <v>454</v>
      </c>
      <c r="M23" s="10">
        <v>25</v>
      </c>
      <c r="N23" s="20" t="s">
        <v>30</v>
      </c>
      <c r="O23" s="20"/>
    </row>
    <row r="24" spans="1:15">
      <c r="A24" s="258">
        <v>23</v>
      </c>
      <c r="B24" s="254" t="s">
        <v>454</v>
      </c>
      <c r="C24" s="255" t="s">
        <v>96</v>
      </c>
      <c r="D24" s="254">
        <v>2</v>
      </c>
      <c r="E24" s="255">
        <v>20</v>
      </c>
      <c r="F24" s="255">
        <v>25</v>
      </c>
      <c r="G24" s="255">
        <v>9</v>
      </c>
      <c r="H24" s="256">
        <f t="shared" si="1"/>
        <v>2.2222222222222223</v>
      </c>
      <c r="I24" s="256">
        <f t="shared" si="0"/>
        <v>2.7777777777777777</v>
      </c>
      <c r="J24" s="257" t="s">
        <v>453</v>
      </c>
      <c r="L24" s="230" t="s">
        <v>74</v>
      </c>
      <c r="M24" s="10">
        <v>23</v>
      </c>
      <c r="N24" s="20"/>
      <c r="O24" s="20"/>
    </row>
    <row r="25" spans="1:15">
      <c r="A25" s="253">
        <v>24</v>
      </c>
      <c r="B25" s="254" t="s">
        <v>202</v>
      </c>
      <c r="C25" s="259" t="s">
        <v>96</v>
      </c>
      <c r="D25" s="254">
        <v>1</v>
      </c>
      <c r="E25" s="255">
        <v>16</v>
      </c>
      <c r="F25" s="255">
        <v>25</v>
      </c>
      <c r="G25" s="255">
        <v>8</v>
      </c>
      <c r="H25" s="256">
        <f t="shared" si="1"/>
        <v>2</v>
      </c>
      <c r="I25" s="256">
        <f t="shared" si="0"/>
        <v>3.125</v>
      </c>
      <c r="J25" s="257" t="s">
        <v>453</v>
      </c>
      <c r="L25" s="230" t="s">
        <v>55</v>
      </c>
      <c r="M25" s="10">
        <v>22</v>
      </c>
      <c r="N25" s="20"/>
      <c r="O25" s="20"/>
    </row>
    <row r="26" spans="1:15">
      <c r="A26" s="258">
        <v>25</v>
      </c>
      <c r="B26" s="254" t="s">
        <v>157</v>
      </c>
      <c r="C26" s="255" t="s">
        <v>25</v>
      </c>
      <c r="D26" s="254">
        <v>2</v>
      </c>
      <c r="E26" s="255">
        <v>17</v>
      </c>
      <c r="F26" s="255">
        <v>38</v>
      </c>
      <c r="G26" s="255">
        <v>9</v>
      </c>
      <c r="H26" s="256">
        <f t="shared" si="1"/>
        <v>1.8888888888888888</v>
      </c>
      <c r="I26" s="256">
        <f t="shared" si="0"/>
        <v>4.2222222222222223</v>
      </c>
      <c r="J26" s="257" t="s">
        <v>453</v>
      </c>
      <c r="L26" s="19" t="s">
        <v>157</v>
      </c>
      <c r="M26" s="10">
        <v>21</v>
      </c>
      <c r="N26" s="20"/>
      <c r="O26" s="20"/>
    </row>
    <row r="27" spans="1:15">
      <c r="A27" s="258">
        <v>26</v>
      </c>
      <c r="B27" s="254" t="s">
        <v>236</v>
      </c>
      <c r="C27" s="255" t="s">
        <v>89</v>
      </c>
      <c r="D27" s="254">
        <v>2</v>
      </c>
      <c r="E27" s="255">
        <v>17</v>
      </c>
      <c r="F27" s="255">
        <v>29</v>
      </c>
      <c r="G27" s="255">
        <v>9</v>
      </c>
      <c r="H27" s="256">
        <f t="shared" si="1"/>
        <v>1.8888888888888888</v>
      </c>
      <c r="I27" s="256">
        <f t="shared" si="0"/>
        <v>3.2222222222222223</v>
      </c>
      <c r="J27" s="257" t="s">
        <v>453</v>
      </c>
      <c r="L27" s="19" t="s">
        <v>124</v>
      </c>
      <c r="M27" s="10">
        <v>20</v>
      </c>
      <c r="N27" s="20"/>
      <c r="O27" s="20"/>
    </row>
    <row r="28" spans="1:15">
      <c r="A28" s="253">
        <v>27</v>
      </c>
      <c r="B28" s="254" t="s">
        <v>61</v>
      </c>
      <c r="C28" s="255" t="s">
        <v>455</v>
      </c>
      <c r="D28" s="254">
        <v>3</v>
      </c>
      <c r="E28" s="255">
        <v>16</v>
      </c>
      <c r="F28" s="255">
        <v>24</v>
      </c>
      <c r="G28" s="255">
        <v>9</v>
      </c>
      <c r="H28" s="256">
        <f t="shared" si="1"/>
        <v>1.7777777777777777</v>
      </c>
      <c r="I28" s="256">
        <f t="shared" si="0"/>
        <v>2.6666666666666665</v>
      </c>
      <c r="J28" s="257" t="s">
        <v>453</v>
      </c>
      <c r="L28" s="19" t="s">
        <v>236</v>
      </c>
      <c r="M28" s="10">
        <v>20</v>
      </c>
      <c r="N28" s="20"/>
      <c r="O28" s="20"/>
    </row>
    <row r="29" spans="1:15">
      <c r="A29" s="253">
        <v>28</v>
      </c>
      <c r="B29" s="254" t="s">
        <v>124</v>
      </c>
      <c r="C29" s="259" t="s">
        <v>455</v>
      </c>
      <c r="D29" s="254">
        <v>1</v>
      </c>
      <c r="E29" s="255">
        <v>11</v>
      </c>
      <c r="F29" s="255">
        <v>16</v>
      </c>
      <c r="G29" s="255">
        <v>8</v>
      </c>
      <c r="H29" s="256">
        <f t="shared" si="1"/>
        <v>1.375</v>
      </c>
      <c r="I29" s="256">
        <f t="shared" si="0"/>
        <v>2</v>
      </c>
      <c r="J29" s="257" t="s">
        <v>453</v>
      </c>
      <c r="L29" s="19" t="s">
        <v>61</v>
      </c>
      <c r="M29" s="10">
        <v>20</v>
      </c>
      <c r="N29" s="20"/>
      <c r="O29" s="20"/>
    </row>
    <row r="30" spans="1:15" ht="16" thickBot="1">
      <c r="A30" s="260">
        <v>29</v>
      </c>
      <c r="B30" s="261" t="s">
        <v>245</v>
      </c>
      <c r="C30" s="262" t="s">
        <v>96</v>
      </c>
      <c r="D30" s="261">
        <v>3</v>
      </c>
      <c r="E30" s="262">
        <v>9</v>
      </c>
      <c r="F30" s="262">
        <v>30</v>
      </c>
      <c r="G30" s="262">
        <v>9</v>
      </c>
      <c r="H30" s="263">
        <f t="shared" si="1"/>
        <v>1</v>
      </c>
      <c r="I30" s="263">
        <f t="shared" si="0"/>
        <v>3.3333333333333335</v>
      </c>
      <c r="J30" s="264" t="s">
        <v>453</v>
      </c>
      <c r="L30" s="19" t="s">
        <v>245</v>
      </c>
      <c r="M30" s="10">
        <v>20</v>
      </c>
      <c r="N30" s="20"/>
      <c r="O30" s="20"/>
    </row>
    <row r="34" spans="1:16" ht="26" thickBot="1">
      <c r="A34" s="193" t="s">
        <v>12</v>
      </c>
      <c r="B34" s="194" t="s">
        <v>28</v>
      </c>
      <c r="C34" s="193" t="s">
        <v>95</v>
      </c>
      <c r="D34" s="195" t="s">
        <v>446</v>
      </c>
      <c r="E34" s="195" t="s">
        <v>77</v>
      </c>
      <c r="F34" s="195" t="s">
        <v>447</v>
      </c>
      <c r="G34" s="195" t="s">
        <v>53</v>
      </c>
      <c r="H34" s="195" t="s">
        <v>448</v>
      </c>
      <c r="I34" s="195" t="s">
        <v>449</v>
      </c>
      <c r="J34" s="195" t="s">
        <v>450</v>
      </c>
    </row>
    <row r="35" spans="1:16" ht="18" thickBot="1">
      <c r="A35" s="198">
        <v>1</v>
      </c>
      <c r="B35" s="265" t="s">
        <v>7</v>
      </c>
      <c r="C35" s="266" t="s">
        <v>17</v>
      </c>
      <c r="D35" s="267">
        <v>1</v>
      </c>
      <c r="E35" s="266">
        <v>57</v>
      </c>
      <c r="F35" s="266">
        <v>101</v>
      </c>
      <c r="G35" s="266">
        <v>9</v>
      </c>
      <c r="H35" s="268">
        <f t="shared" ref="H35:H63" si="2">IF(G35&gt;0,E35/G35,"")</f>
        <v>6.333333333333333</v>
      </c>
      <c r="I35" s="269">
        <f t="shared" ref="I35:I63" si="3">F35/G35</f>
        <v>11.222222222222221</v>
      </c>
      <c r="J35" s="205" t="s">
        <v>62</v>
      </c>
      <c r="K35" s="270" t="s">
        <v>456</v>
      </c>
      <c r="M35" s="271" t="s">
        <v>67</v>
      </c>
      <c r="N35" s="272" t="s">
        <v>457</v>
      </c>
      <c r="O35" s="273" t="s">
        <v>458</v>
      </c>
      <c r="P35" s="274" t="s">
        <v>459</v>
      </c>
    </row>
    <row r="36" spans="1:16" ht="17">
      <c r="A36" s="208">
        <v>2</v>
      </c>
      <c r="B36" s="275" t="s">
        <v>2</v>
      </c>
      <c r="C36" s="276" t="s">
        <v>19</v>
      </c>
      <c r="D36" s="277">
        <v>2</v>
      </c>
      <c r="E36" s="36">
        <v>52</v>
      </c>
      <c r="F36" s="36">
        <v>93</v>
      </c>
      <c r="G36" s="36">
        <v>9</v>
      </c>
      <c r="H36" s="278">
        <f t="shared" si="2"/>
        <v>5.7777777777777777</v>
      </c>
      <c r="I36" s="279">
        <f t="shared" si="3"/>
        <v>10.333333333333334</v>
      </c>
      <c r="J36" s="214" t="s">
        <v>62</v>
      </c>
      <c r="K36" s="280"/>
      <c r="M36" s="281" t="s">
        <v>79</v>
      </c>
      <c r="N36" s="282" t="s">
        <v>7</v>
      </c>
      <c r="O36" s="283" t="s">
        <v>9</v>
      </c>
      <c r="P36" s="284" t="s">
        <v>202</v>
      </c>
    </row>
    <row r="37" spans="1:16" ht="17">
      <c r="A37" s="216">
        <v>3</v>
      </c>
      <c r="B37" s="275" t="s">
        <v>6</v>
      </c>
      <c r="C37" s="36" t="s">
        <v>96</v>
      </c>
      <c r="D37" s="277">
        <v>3</v>
      </c>
      <c r="E37" s="36">
        <v>43</v>
      </c>
      <c r="F37" s="276">
        <v>75</v>
      </c>
      <c r="G37" s="276">
        <v>9</v>
      </c>
      <c r="H37" s="278">
        <f t="shared" si="2"/>
        <v>4.7777777777777777</v>
      </c>
      <c r="I37" s="279">
        <f t="shared" si="3"/>
        <v>8.3333333333333339</v>
      </c>
      <c r="J37" s="214" t="s">
        <v>62</v>
      </c>
      <c r="K37" s="280"/>
      <c r="M37" s="285" t="s">
        <v>80</v>
      </c>
      <c r="N37" s="286" t="s">
        <v>2</v>
      </c>
      <c r="O37" s="287" t="s">
        <v>8</v>
      </c>
      <c r="P37" s="288" t="s">
        <v>454</v>
      </c>
    </row>
    <row r="38" spans="1:16" ht="18" thickBot="1">
      <c r="A38" s="208">
        <v>4</v>
      </c>
      <c r="B38" s="289" t="s">
        <v>4</v>
      </c>
      <c r="C38" s="290" t="s">
        <v>19</v>
      </c>
      <c r="D38" s="291">
        <v>3</v>
      </c>
      <c r="E38" s="292">
        <v>41</v>
      </c>
      <c r="F38" s="292">
        <v>73</v>
      </c>
      <c r="G38" s="292">
        <v>9</v>
      </c>
      <c r="H38" s="293">
        <f t="shared" si="2"/>
        <v>4.5555555555555554</v>
      </c>
      <c r="I38" s="294">
        <f t="shared" si="3"/>
        <v>8.1111111111111107</v>
      </c>
      <c r="J38" s="214" t="s">
        <v>62</v>
      </c>
      <c r="K38" s="295"/>
      <c r="M38" s="285" t="s">
        <v>460</v>
      </c>
      <c r="N38" s="286" t="s">
        <v>4</v>
      </c>
      <c r="O38" s="287" t="s">
        <v>461</v>
      </c>
      <c r="P38" s="288" t="s">
        <v>462</v>
      </c>
    </row>
    <row r="39" spans="1:16" ht="18" thickBot="1">
      <c r="A39" s="208">
        <v>5</v>
      </c>
      <c r="B39" s="296" t="s">
        <v>119</v>
      </c>
      <c r="C39" s="297" t="s">
        <v>22</v>
      </c>
      <c r="D39" s="296">
        <v>1</v>
      </c>
      <c r="E39" s="298">
        <v>35</v>
      </c>
      <c r="F39" s="297">
        <v>71</v>
      </c>
      <c r="G39" s="297">
        <v>9</v>
      </c>
      <c r="H39" s="299">
        <f t="shared" si="2"/>
        <v>3.8888888888888888</v>
      </c>
      <c r="I39" s="299">
        <f t="shared" si="3"/>
        <v>7.8888888888888893</v>
      </c>
      <c r="J39" s="214" t="s">
        <v>62</v>
      </c>
      <c r="M39" s="300" t="s">
        <v>460</v>
      </c>
      <c r="N39" s="301" t="s">
        <v>6</v>
      </c>
      <c r="O39" s="302" t="s">
        <v>11</v>
      </c>
      <c r="P39" s="303" t="s">
        <v>55</v>
      </c>
    </row>
    <row r="40" spans="1:16">
      <c r="A40" s="216">
        <v>6</v>
      </c>
      <c r="B40" s="304" t="s">
        <v>46</v>
      </c>
      <c r="C40" s="305" t="s">
        <v>98</v>
      </c>
      <c r="D40" s="304">
        <v>1</v>
      </c>
      <c r="E40" s="306">
        <v>34</v>
      </c>
      <c r="F40" s="305">
        <v>96</v>
      </c>
      <c r="G40" s="305">
        <v>9</v>
      </c>
      <c r="H40" s="307">
        <f t="shared" si="2"/>
        <v>3.7777777777777777</v>
      </c>
      <c r="I40" s="307">
        <f t="shared" si="3"/>
        <v>10.666666666666666</v>
      </c>
      <c r="J40" s="214" t="s">
        <v>62</v>
      </c>
      <c r="M40" s="3"/>
    </row>
    <row r="41" spans="1:16">
      <c r="A41" s="216">
        <v>7</v>
      </c>
      <c r="B41" s="304" t="s">
        <v>24</v>
      </c>
      <c r="C41" s="306" t="s">
        <v>97</v>
      </c>
      <c r="D41" s="304">
        <v>3</v>
      </c>
      <c r="E41" s="306">
        <v>33</v>
      </c>
      <c r="F41" s="305">
        <v>64</v>
      </c>
      <c r="G41" s="305">
        <v>9</v>
      </c>
      <c r="H41" s="307">
        <f t="shared" si="2"/>
        <v>3.6666666666666665</v>
      </c>
      <c r="I41" s="307">
        <f t="shared" si="3"/>
        <v>7.1111111111111107</v>
      </c>
      <c r="J41" s="214" t="s">
        <v>62</v>
      </c>
      <c r="M41" s="3"/>
      <c r="O41" s="1" t="s">
        <v>463</v>
      </c>
    </row>
    <row r="42" spans="1:16" ht="16" thickBot="1">
      <c r="A42" s="216">
        <v>8</v>
      </c>
      <c r="B42" s="304" t="s">
        <v>43</v>
      </c>
      <c r="C42" s="306" t="s">
        <v>96</v>
      </c>
      <c r="D42" s="304">
        <v>2</v>
      </c>
      <c r="E42" s="306">
        <v>27</v>
      </c>
      <c r="F42" s="306">
        <v>54</v>
      </c>
      <c r="G42" s="306">
        <v>9</v>
      </c>
      <c r="H42" s="307">
        <f t="shared" si="2"/>
        <v>3</v>
      </c>
      <c r="I42" s="307">
        <f t="shared" si="3"/>
        <v>6</v>
      </c>
      <c r="J42" s="214" t="s">
        <v>62</v>
      </c>
      <c r="M42" s="3"/>
    </row>
    <row r="43" spans="1:16" ht="18" thickBot="1">
      <c r="A43" s="216">
        <v>9</v>
      </c>
      <c r="B43" s="304" t="s">
        <v>3</v>
      </c>
      <c r="C43" s="306" t="s">
        <v>17</v>
      </c>
      <c r="D43" s="304">
        <v>1</v>
      </c>
      <c r="E43" s="306">
        <v>20</v>
      </c>
      <c r="F43" s="306">
        <v>55</v>
      </c>
      <c r="G43" s="306">
        <v>9</v>
      </c>
      <c r="H43" s="307">
        <f t="shared" si="2"/>
        <v>2.2222222222222223</v>
      </c>
      <c r="I43" s="307">
        <f t="shared" si="3"/>
        <v>6.1111111111111107</v>
      </c>
      <c r="J43" s="214" t="s">
        <v>62</v>
      </c>
      <c r="M43" s="308" t="s">
        <v>464</v>
      </c>
      <c r="N43" s="309"/>
      <c r="O43" s="310"/>
    </row>
    <row r="44" spans="1:16" ht="18" thickBot="1">
      <c r="A44" s="218">
        <v>10</v>
      </c>
      <c r="B44" s="311" t="s">
        <v>76</v>
      </c>
      <c r="C44" s="312" t="s">
        <v>89</v>
      </c>
      <c r="D44" s="311">
        <v>2</v>
      </c>
      <c r="E44" s="312">
        <v>18</v>
      </c>
      <c r="F44" s="313">
        <v>64</v>
      </c>
      <c r="G44" s="313">
        <v>9</v>
      </c>
      <c r="H44" s="314">
        <f t="shared" si="2"/>
        <v>2</v>
      </c>
      <c r="I44" s="314">
        <f t="shared" si="3"/>
        <v>7.1111111111111107</v>
      </c>
      <c r="J44" s="224" t="s">
        <v>62</v>
      </c>
      <c r="M44" s="315"/>
      <c r="N44" s="7"/>
      <c r="O44" s="7"/>
    </row>
    <row r="45" spans="1:16" ht="18" thickBot="1">
      <c r="A45" s="316">
        <v>11</v>
      </c>
      <c r="B45" s="317" t="s">
        <v>8</v>
      </c>
      <c r="C45" s="318" t="s">
        <v>17</v>
      </c>
      <c r="D45" s="319">
        <v>1</v>
      </c>
      <c r="E45" s="318">
        <v>43</v>
      </c>
      <c r="F45" s="318">
        <v>77</v>
      </c>
      <c r="G45" s="318">
        <v>9</v>
      </c>
      <c r="H45" s="320">
        <f t="shared" si="2"/>
        <v>4.7777777777777777</v>
      </c>
      <c r="I45" s="321">
        <f t="shared" si="3"/>
        <v>8.5555555555555554</v>
      </c>
      <c r="J45" s="322" t="s">
        <v>63</v>
      </c>
      <c r="K45" s="323" t="s">
        <v>456</v>
      </c>
      <c r="M45" s="308" t="s">
        <v>465</v>
      </c>
      <c r="N45" s="309"/>
      <c r="O45" s="310"/>
    </row>
    <row r="46" spans="1:16">
      <c r="A46" s="324">
        <v>12</v>
      </c>
      <c r="B46" s="325" t="s">
        <v>9</v>
      </c>
      <c r="C46" s="233" t="s">
        <v>25</v>
      </c>
      <c r="D46" s="232">
        <v>2</v>
      </c>
      <c r="E46" s="233">
        <v>39</v>
      </c>
      <c r="F46" s="233">
        <v>53</v>
      </c>
      <c r="G46" s="233">
        <v>9</v>
      </c>
      <c r="H46" s="234">
        <f t="shared" si="2"/>
        <v>4.333333333333333</v>
      </c>
      <c r="I46" s="326">
        <f t="shared" si="3"/>
        <v>5.8888888888888893</v>
      </c>
      <c r="J46" s="327" t="s">
        <v>63</v>
      </c>
      <c r="K46" s="328"/>
    </row>
    <row r="47" spans="1:16">
      <c r="A47" s="324">
        <v>13</v>
      </c>
      <c r="B47" s="325" t="s">
        <v>167</v>
      </c>
      <c r="C47" s="238" t="s">
        <v>452</v>
      </c>
      <c r="D47" s="232">
        <v>1</v>
      </c>
      <c r="E47" s="233">
        <v>38</v>
      </c>
      <c r="F47" s="238">
        <v>52</v>
      </c>
      <c r="G47" s="238">
        <v>9</v>
      </c>
      <c r="H47" s="234">
        <f t="shared" si="2"/>
        <v>4.2222222222222223</v>
      </c>
      <c r="I47" s="326">
        <f t="shared" si="3"/>
        <v>5.7777777777777777</v>
      </c>
      <c r="J47" s="327" t="s">
        <v>63</v>
      </c>
      <c r="K47" s="328"/>
    </row>
    <row r="48" spans="1:16" ht="16" thickBot="1">
      <c r="A48" s="324">
        <v>14</v>
      </c>
      <c r="B48" s="329" t="s">
        <v>11</v>
      </c>
      <c r="C48" s="242" t="s">
        <v>96</v>
      </c>
      <c r="D48" s="241">
        <v>2</v>
      </c>
      <c r="E48" s="242">
        <v>38</v>
      </c>
      <c r="F48" s="242">
        <v>49</v>
      </c>
      <c r="G48" s="242">
        <v>9</v>
      </c>
      <c r="H48" s="243">
        <f t="shared" si="2"/>
        <v>4.2222222222222223</v>
      </c>
      <c r="I48" s="330">
        <f t="shared" si="3"/>
        <v>5.4444444444444446</v>
      </c>
      <c r="J48" s="327" t="s">
        <v>63</v>
      </c>
      <c r="K48" s="331"/>
    </row>
    <row r="49" spans="1:11">
      <c r="A49" s="324">
        <v>15</v>
      </c>
      <c r="B49" s="332" t="s">
        <v>10</v>
      </c>
      <c r="C49" s="333" t="s">
        <v>96</v>
      </c>
      <c r="D49" s="332">
        <v>3</v>
      </c>
      <c r="E49" s="333">
        <v>37</v>
      </c>
      <c r="F49" s="333">
        <v>50</v>
      </c>
      <c r="G49" s="333">
        <v>9</v>
      </c>
      <c r="H49" s="334">
        <f t="shared" si="2"/>
        <v>4.1111111111111107</v>
      </c>
      <c r="I49" s="334">
        <f t="shared" si="3"/>
        <v>5.5555555555555554</v>
      </c>
      <c r="J49" s="327" t="s">
        <v>63</v>
      </c>
    </row>
    <row r="50" spans="1:11">
      <c r="A50" s="324">
        <v>16</v>
      </c>
      <c r="B50" s="335" t="s">
        <v>198</v>
      </c>
      <c r="C50" s="336" t="s">
        <v>96</v>
      </c>
      <c r="D50" s="335">
        <v>3</v>
      </c>
      <c r="E50" s="336">
        <v>36</v>
      </c>
      <c r="F50" s="336">
        <v>50</v>
      </c>
      <c r="G50" s="336">
        <v>9</v>
      </c>
      <c r="H50" s="337">
        <f t="shared" si="2"/>
        <v>4</v>
      </c>
      <c r="I50" s="337">
        <f t="shared" si="3"/>
        <v>5.5555555555555554</v>
      </c>
      <c r="J50" s="327" t="s">
        <v>63</v>
      </c>
    </row>
    <row r="51" spans="1:11">
      <c r="A51" s="338">
        <v>17</v>
      </c>
      <c r="B51" s="339" t="s">
        <v>75</v>
      </c>
      <c r="C51" s="340" t="s">
        <v>25</v>
      </c>
      <c r="D51" s="339">
        <v>3</v>
      </c>
      <c r="E51" s="340">
        <v>36</v>
      </c>
      <c r="F51" s="340">
        <v>44</v>
      </c>
      <c r="G51" s="340">
        <v>9</v>
      </c>
      <c r="H51" s="341">
        <f t="shared" si="2"/>
        <v>4</v>
      </c>
      <c r="I51" s="341">
        <f t="shared" si="3"/>
        <v>4.8888888888888893</v>
      </c>
      <c r="J51" s="342" t="s">
        <v>63</v>
      </c>
      <c r="K51" s="341" t="s">
        <v>466</v>
      </c>
    </row>
    <row r="52" spans="1:11">
      <c r="A52" s="343">
        <v>18</v>
      </c>
      <c r="B52" s="335" t="s">
        <v>120</v>
      </c>
      <c r="C52" s="344" t="s">
        <v>22</v>
      </c>
      <c r="D52" s="335">
        <v>2</v>
      </c>
      <c r="E52" s="336">
        <v>34</v>
      </c>
      <c r="F52" s="336">
        <v>60</v>
      </c>
      <c r="G52" s="336">
        <v>9</v>
      </c>
      <c r="H52" s="337">
        <f t="shared" si="2"/>
        <v>3.7777777777777777</v>
      </c>
      <c r="I52" s="337">
        <f t="shared" si="3"/>
        <v>6.666666666666667</v>
      </c>
      <c r="J52" s="327" t="s">
        <v>63</v>
      </c>
    </row>
    <row r="53" spans="1:11">
      <c r="A53" s="324">
        <v>19</v>
      </c>
      <c r="B53" s="335" t="s">
        <v>173</v>
      </c>
      <c r="C53" s="336" t="s">
        <v>451</v>
      </c>
      <c r="D53" s="335">
        <v>3</v>
      </c>
      <c r="E53" s="336">
        <v>33</v>
      </c>
      <c r="F53" s="344">
        <v>32</v>
      </c>
      <c r="G53" s="344">
        <v>9</v>
      </c>
      <c r="H53" s="337">
        <f t="shared" si="2"/>
        <v>3.6666666666666665</v>
      </c>
      <c r="I53" s="337">
        <f t="shared" si="3"/>
        <v>3.5555555555555554</v>
      </c>
      <c r="J53" s="327" t="s">
        <v>63</v>
      </c>
    </row>
    <row r="54" spans="1:11" ht="16" thickBot="1">
      <c r="A54" s="345">
        <v>20</v>
      </c>
      <c r="B54" s="346" t="s">
        <v>54</v>
      </c>
      <c r="C54" s="347" t="s">
        <v>96</v>
      </c>
      <c r="D54" s="346">
        <v>2</v>
      </c>
      <c r="E54" s="347">
        <v>26</v>
      </c>
      <c r="F54" s="348">
        <v>51</v>
      </c>
      <c r="G54" s="348">
        <v>9</v>
      </c>
      <c r="H54" s="349">
        <f t="shared" si="2"/>
        <v>2.8888888888888888</v>
      </c>
      <c r="I54" s="349">
        <f t="shared" si="3"/>
        <v>5.666666666666667</v>
      </c>
      <c r="J54" s="350" t="s">
        <v>63</v>
      </c>
    </row>
    <row r="55" spans="1:11">
      <c r="A55" s="351">
        <v>21</v>
      </c>
      <c r="B55" s="352" t="s">
        <v>454</v>
      </c>
      <c r="C55" s="353" t="s">
        <v>96</v>
      </c>
      <c r="D55" s="354">
        <v>2</v>
      </c>
      <c r="E55" s="353">
        <v>45</v>
      </c>
      <c r="F55" s="353">
        <v>27</v>
      </c>
      <c r="G55" s="353">
        <v>8</v>
      </c>
      <c r="H55" s="355">
        <f t="shared" si="2"/>
        <v>5.625</v>
      </c>
      <c r="I55" s="356">
        <f t="shared" si="3"/>
        <v>3.375</v>
      </c>
      <c r="J55" s="357" t="s">
        <v>453</v>
      </c>
      <c r="K55" s="358" t="s">
        <v>456</v>
      </c>
    </row>
    <row r="56" spans="1:11">
      <c r="A56" s="359">
        <v>22</v>
      </c>
      <c r="B56" s="360" t="s">
        <v>202</v>
      </c>
      <c r="C56" s="361" t="s">
        <v>96</v>
      </c>
      <c r="D56" s="362">
        <v>1</v>
      </c>
      <c r="E56" s="361">
        <v>38</v>
      </c>
      <c r="F56" s="361">
        <v>39</v>
      </c>
      <c r="G56" s="361">
        <v>8</v>
      </c>
      <c r="H56" s="363">
        <f t="shared" si="2"/>
        <v>4.75</v>
      </c>
      <c r="I56" s="364">
        <f t="shared" si="3"/>
        <v>4.875</v>
      </c>
      <c r="J56" s="365" t="s">
        <v>453</v>
      </c>
      <c r="K56" s="366"/>
    </row>
    <row r="57" spans="1:11">
      <c r="A57" s="367">
        <v>23</v>
      </c>
      <c r="B57" s="360" t="s">
        <v>74</v>
      </c>
      <c r="C57" s="368" t="s">
        <v>19</v>
      </c>
      <c r="D57" s="362">
        <v>1</v>
      </c>
      <c r="E57" s="361">
        <v>37</v>
      </c>
      <c r="F57" s="368">
        <v>21</v>
      </c>
      <c r="G57" s="368">
        <v>8</v>
      </c>
      <c r="H57" s="363">
        <f t="shared" si="2"/>
        <v>4.625</v>
      </c>
      <c r="I57" s="364">
        <f t="shared" si="3"/>
        <v>2.625</v>
      </c>
      <c r="J57" s="365" t="s">
        <v>453</v>
      </c>
      <c r="K57" s="366"/>
    </row>
    <row r="58" spans="1:11" ht="16" thickBot="1">
      <c r="A58" s="359">
        <v>24</v>
      </c>
      <c r="B58" s="369" t="s">
        <v>55</v>
      </c>
      <c r="C58" s="370" t="s">
        <v>96</v>
      </c>
      <c r="D58" s="371">
        <v>3</v>
      </c>
      <c r="E58" s="370">
        <v>34</v>
      </c>
      <c r="F58" s="370">
        <v>24</v>
      </c>
      <c r="G58" s="370">
        <v>8</v>
      </c>
      <c r="H58" s="372">
        <f t="shared" si="2"/>
        <v>4.25</v>
      </c>
      <c r="I58" s="373">
        <f t="shared" si="3"/>
        <v>3</v>
      </c>
      <c r="J58" s="365" t="s">
        <v>453</v>
      </c>
      <c r="K58" s="374"/>
    </row>
    <row r="59" spans="1:11">
      <c r="A59" s="367">
        <v>25</v>
      </c>
      <c r="B59" s="375" t="s">
        <v>157</v>
      </c>
      <c r="C59" s="376" t="s">
        <v>25</v>
      </c>
      <c r="D59" s="375">
        <v>2</v>
      </c>
      <c r="E59" s="376">
        <v>33</v>
      </c>
      <c r="F59" s="376">
        <v>30</v>
      </c>
      <c r="G59" s="376">
        <v>8</v>
      </c>
      <c r="H59" s="377">
        <f t="shared" si="2"/>
        <v>4.125</v>
      </c>
      <c r="I59" s="377">
        <f t="shared" si="3"/>
        <v>3.75</v>
      </c>
      <c r="J59" s="365" t="s">
        <v>453</v>
      </c>
    </row>
    <row r="60" spans="1:11">
      <c r="A60" s="367">
        <v>26</v>
      </c>
      <c r="B60" s="254" t="s">
        <v>124</v>
      </c>
      <c r="C60" s="259" t="s">
        <v>455</v>
      </c>
      <c r="D60" s="254">
        <v>1</v>
      </c>
      <c r="E60" s="255">
        <v>33</v>
      </c>
      <c r="F60" s="255">
        <v>24</v>
      </c>
      <c r="G60" s="255">
        <v>8</v>
      </c>
      <c r="H60" s="256">
        <f t="shared" si="2"/>
        <v>4.125</v>
      </c>
      <c r="I60" s="256">
        <f t="shared" si="3"/>
        <v>3</v>
      </c>
      <c r="J60" s="365" t="s">
        <v>453</v>
      </c>
    </row>
    <row r="61" spans="1:11">
      <c r="A61" s="359">
        <v>27</v>
      </c>
      <c r="B61" s="254" t="s">
        <v>236</v>
      </c>
      <c r="C61" s="255" t="s">
        <v>89</v>
      </c>
      <c r="D61" s="254">
        <v>2</v>
      </c>
      <c r="E61" s="255">
        <v>25</v>
      </c>
      <c r="F61" s="259">
        <v>31</v>
      </c>
      <c r="G61" s="259">
        <v>8</v>
      </c>
      <c r="H61" s="256">
        <f t="shared" si="2"/>
        <v>3.125</v>
      </c>
      <c r="I61" s="256">
        <f t="shared" si="3"/>
        <v>3.875</v>
      </c>
      <c r="J61" s="365" t="s">
        <v>453</v>
      </c>
    </row>
    <row r="62" spans="1:11">
      <c r="A62" s="359">
        <v>28</v>
      </c>
      <c r="B62" s="254" t="s">
        <v>61</v>
      </c>
      <c r="C62" s="259" t="s">
        <v>455</v>
      </c>
      <c r="D62" s="254">
        <v>3</v>
      </c>
      <c r="E62" s="255">
        <v>25</v>
      </c>
      <c r="F62" s="255">
        <v>16</v>
      </c>
      <c r="G62" s="255">
        <v>8</v>
      </c>
      <c r="H62" s="256">
        <f t="shared" si="2"/>
        <v>3.125</v>
      </c>
      <c r="I62" s="256">
        <f t="shared" si="3"/>
        <v>2</v>
      </c>
      <c r="J62" s="365" t="s">
        <v>453</v>
      </c>
    </row>
    <row r="63" spans="1:11" ht="16" thickBot="1">
      <c r="A63" s="378">
        <v>29</v>
      </c>
      <c r="B63" s="254" t="s">
        <v>245</v>
      </c>
      <c r="C63" s="255" t="s">
        <v>96</v>
      </c>
      <c r="D63" s="254">
        <v>3</v>
      </c>
      <c r="E63" s="255">
        <v>18</v>
      </c>
      <c r="F63" s="255">
        <v>15</v>
      </c>
      <c r="G63" s="255">
        <v>8</v>
      </c>
      <c r="H63" s="256">
        <f t="shared" si="2"/>
        <v>2.25</v>
      </c>
      <c r="I63" s="256">
        <f t="shared" si="3"/>
        <v>1.875</v>
      </c>
      <c r="J63" s="379" t="s">
        <v>453</v>
      </c>
    </row>
  </sheetData>
  <mergeCells count="3">
    <mergeCell ref="K35:K38"/>
    <mergeCell ref="K45:K48"/>
    <mergeCell ref="K55:K58"/>
  </mergeCells>
  <dataValidations count="2">
    <dataValidation type="list" showInputMessage="1" showErrorMessage="1" sqref="A6:B25 I6:J25">
      <formula1>#REF!</formula1>
    </dataValidation>
    <dataValidation type="list" showInputMessage="1" showErrorMessage="1" sqref="W15:X15 R24:S36 R8:S22 AC12:AC19 AC24:AC31">
      <formula1>#REF!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sqref="A1:XFD1048576"/>
    </sheetView>
  </sheetViews>
  <sheetFormatPr baseColWidth="10" defaultColWidth="8.83203125" defaultRowHeight="15" x14ac:dyDescent="0"/>
  <cols>
    <col min="1" max="1" width="20.6640625" style="3" customWidth="1"/>
    <col min="2" max="2" width="23.6640625" style="3" customWidth="1"/>
    <col min="3" max="3" width="9.1640625" style="41" customWidth="1"/>
    <col min="4" max="4" width="10" style="41" customWidth="1"/>
    <col min="5" max="5" width="11.6640625" customWidth="1"/>
    <col min="6" max="6" width="2.5" customWidth="1"/>
    <col min="7" max="7" width="26.83203125" style="9" customWidth="1"/>
    <col min="8" max="8" width="18.5" style="9" customWidth="1"/>
    <col min="9" max="9" width="12.5" style="3" customWidth="1"/>
    <col min="11" max="11" width="13.1640625" style="3" customWidth="1"/>
    <col min="13" max="13" width="10.83203125" customWidth="1"/>
  </cols>
  <sheetData>
    <row r="1" spans="1:13" ht="22.5" customHeight="1">
      <c r="A1" s="380" t="s">
        <v>467</v>
      </c>
      <c r="B1" s="380"/>
      <c r="C1" s="380"/>
      <c r="D1" s="380"/>
      <c r="E1" s="381"/>
      <c r="F1" s="381"/>
      <c r="G1" s="381"/>
      <c r="L1" s="7"/>
      <c r="M1" s="7"/>
    </row>
    <row r="2" spans="1:13" ht="13.5" customHeight="1" thickBot="1">
      <c r="L2" s="7"/>
      <c r="M2" s="7"/>
    </row>
    <row r="3" spans="1:13" ht="13.5" customHeight="1" thickTop="1" thickBot="1">
      <c r="C3" s="192" t="s">
        <v>101</v>
      </c>
      <c r="D3" s="192"/>
      <c r="E3" t="s">
        <v>44</v>
      </c>
      <c r="G3" s="21"/>
      <c r="H3" s="21"/>
      <c r="I3" s="192" t="s">
        <v>101</v>
      </c>
      <c r="J3" s="192"/>
      <c r="L3" s="7"/>
      <c r="M3" s="7"/>
    </row>
    <row r="4" spans="1:13" ht="13.5" customHeight="1" thickTop="1" thickBot="1">
      <c r="A4" s="42" t="s">
        <v>468</v>
      </c>
      <c r="B4" s="43"/>
      <c r="C4" s="74" t="s">
        <v>0</v>
      </c>
      <c r="D4" s="74" t="s">
        <v>1</v>
      </c>
      <c r="G4" s="382" t="s">
        <v>469</v>
      </c>
      <c r="H4" s="383"/>
      <c r="I4" s="74" t="s">
        <v>0</v>
      </c>
      <c r="J4" s="74" t="s">
        <v>1</v>
      </c>
      <c r="L4" s="8"/>
      <c r="M4" s="8"/>
    </row>
    <row r="5" spans="1:13" ht="13.5" customHeight="1" thickTop="1">
      <c r="A5" s="384" t="s">
        <v>36</v>
      </c>
      <c r="B5" s="385" t="s">
        <v>102</v>
      </c>
      <c r="C5" s="386">
        <v>62</v>
      </c>
      <c r="D5" s="387">
        <v>121</v>
      </c>
      <c r="E5" s="388">
        <v>47</v>
      </c>
      <c r="F5" s="388"/>
      <c r="G5" s="389" t="s">
        <v>75</v>
      </c>
      <c r="H5" s="390" t="s">
        <v>58</v>
      </c>
      <c r="I5" s="391">
        <v>36</v>
      </c>
      <c r="J5" s="385">
        <v>19</v>
      </c>
      <c r="K5" s="388"/>
      <c r="L5" s="82"/>
      <c r="M5" s="82"/>
    </row>
    <row r="6" spans="1:13" ht="13.5" customHeight="1">
      <c r="A6" s="392" t="s">
        <v>2</v>
      </c>
      <c r="B6" s="393" t="s">
        <v>5</v>
      </c>
      <c r="C6" s="394">
        <v>55</v>
      </c>
      <c r="D6" s="393">
        <v>107</v>
      </c>
      <c r="E6" s="388">
        <v>50</v>
      </c>
      <c r="F6" s="388"/>
      <c r="G6" s="395" t="s">
        <v>108</v>
      </c>
      <c r="H6" s="396" t="s">
        <v>109</v>
      </c>
      <c r="I6" s="397">
        <v>35</v>
      </c>
      <c r="J6" s="398">
        <v>28</v>
      </c>
      <c r="K6" s="388"/>
      <c r="L6" s="82"/>
      <c r="M6" s="82"/>
    </row>
    <row r="7" spans="1:13" ht="13.5" customHeight="1">
      <c r="A7" s="399" t="s">
        <v>155</v>
      </c>
      <c r="B7" s="398" t="s">
        <v>176</v>
      </c>
      <c r="C7" s="394">
        <v>53</v>
      </c>
      <c r="D7" s="393">
        <v>93</v>
      </c>
      <c r="E7" s="388">
        <v>45</v>
      </c>
      <c r="F7" s="388"/>
      <c r="G7" s="395" t="s">
        <v>84</v>
      </c>
      <c r="H7" s="400" t="s">
        <v>86</v>
      </c>
      <c r="I7" s="397">
        <v>35</v>
      </c>
      <c r="J7" s="398">
        <v>27</v>
      </c>
      <c r="K7" s="388"/>
      <c r="L7" s="82"/>
      <c r="M7" s="82"/>
    </row>
    <row r="8" spans="1:13" ht="13.5" customHeight="1">
      <c r="A8" s="399" t="s">
        <v>66</v>
      </c>
      <c r="B8" s="398" t="s">
        <v>103</v>
      </c>
      <c r="C8" s="394">
        <v>53</v>
      </c>
      <c r="D8" s="393">
        <v>88</v>
      </c>
      <c r="E8" s="388">
        <v>43</v>
      </c>
      <c r="F8" s="388"/>
      <c r="G8" s="401" t="s">
        <v>253</v>
      </c>
      <c r="H8" s="400" t="s">
        <v>232</v>
      </c>
      <c r="I8" s="397">
        <v>32</v>
      </c>
      <c r="J8" s="398">
        <v>34</v>
      </c>
      <c r="K8" s="388"/>
      <c r="L8" s="82"/>
      <c r="M8" s="82"/>
    </row>
    <row r="9" spans="1:13" ht="15.75" customHeight="1">
      <c r="A9" s="399" t="s">
        <v>24</v>
      </c>
      <c r="B9" s="398" t="s">
        <v>46</v>
      </c>
      <c r="C9" s="394">
        <v>48</v>
      </c>
      <c r="D9" s="393">
        <v>92</v>
      </c>
      <c r="E9" s="388">
        <v>41</v>
      </c>
      <c r="F9" s="388"/>
      <c r="G9" s="401" t="s">
        <v>85</v>
      </c>
      <c r="H9" s="400" t="s">
        <v>125</v>
      </c>
      <c r="I9" s="397">
        <v>31</v>
      </c>
      <c r="J9" s="398">
        <v>21</v>
      </c>
      <c r="K9" s="388"/>
      <c r="L9" s="82"/>
      <c r="M9" s="82"/>
    </row>
    <row r="10" spans="1:13" ht="15.75" customHeight="1">
      <c r="A10" s="399" t="s">
        <v>65</v>
      </c>
      <c r="B10" s="398" t="s">
        <v>159</v>
      </c>
      <c r="C10" s="394">
        <v>47</v>
      </c>
      <c r="D10" s="393">
        <v>73</v>
      </c>
      <c r="E10" s="388">
        <v>40</v>
      </c>
      <c r="F10" s="388"/>
      <c r="G10" s="402" t="s">
        <v>136</v>
      </c>
      <c r="H10" s="403" t="s">
        <v>294</v>
      </c>
      <c r="I10" s="397">
        <v>25</v>
      </c>
      <c r="J10" s="398">
        <v>30</v>
      </c>
      <c r="K10" s="388"/>
      <c r="L10" s="82"/>
      <c r="M10" s="82"/>
    </row>
    <row r="11" spans="1:13" ht="15.75" customHeight="1">
      <c r="A11" s="399" t="s">
        <v>119</v>
      </c>
      <c r="B11" s="398" t="s">
        <v>120</v>
      </c>
      <c r="C11" s="394">
        <v>45</v>
      </c>
      <c r="D11" s="393">
        <v>77</v>
      </c>
      <c r="E11" s="388">
        <v>39</v>
      </c>
      <c r="F11" s="388"/>
      <c r="G11" s="402"/>
      <c r="H11" s="403"/>
      <c r="I11" s="397"/>
      <c r="J11" s="398"/>
      <c r="K11" s="388"/>
      <c r="L11" s="388"/>
      <c r="M11" s="388"/>
    </row>
    <row r="12" spans="1:13" ht="15.75" customHeight="1">
      <c r="A12" s="399" t="s">
        <v>45</v>
      </c>
      <c r="B12" s="398" t="s">
        <v>61</v>
      </c>
      <c r="C12" s="394">
        <v>39</v>
      </c>
      <c r="D12" s="393">
        <v>81</v>
      </c>
      <c r="E12" s="388">
        <v>38</v>
      </c>
      <c r="F12" s="388"/>
      <c r="G12" s="402" t="s">
        <v>127</v>
      </c>
      <c r="H12" s="403" t="s">
        <v>130</v>
      </c>
      <c r="I12" s="397">
        <v>25</v>
      </c>
      <c r="J12" s="398">
        <v>19</v>
      </c>
      <c r="K12" s="388"/>
      <c r="L12" s="388"/>
      <c r="M12" s="388"/>
    </row>
    <row r="13" spans="1:13" ht="15.75" customHeight="1">
      <c r="A13" s="399" t="s">
        <v>9</v>
      </c>
      <c r="B13" s="398" t="s">
        <v>57</v>
      </c>
      <c r="C13" s="394">
        <v>35</v>
      </c>
      <c r="D13" s="393">
        <v>79</v>
      </c>
      <c r="E13" s="388">
        <v>37</v>
      </c>
      <c r="F13" s="388"/>
      <c r="G13" s="402" t="s">
        <v>112</v>
      </c>
      <c r="H13" s="403" t="s">
        <v>113</v>
      </c>
      <c r="I13" s="397">
        <v>23</v>
      </c>
      <c r="J13" s="398">
        <v>11</v>
      </c>
      <c r="K13" s="388"/>
      <c r="L13" s="388"/>
      <c r="M13" s="388"/>
    </row>
    <row r="14" spans="1:13" ht="15.75" customHeight="1">
      <c r="A14" s="392" t="s">
        <v>128</v>
      </c>
      <c r="B14" s="393" t="s">
        <v>83</v>
      </c>
      <c r="C14" s="394">
        <v>32</v>
      </c>
      <c r="D14" s="393">
        <v>65</v>
      </c>
      <c r="E14" s="388">
        <v>36</v>
      </c>
      <c r="F14" s="388"/>
      <c r="G14" s="402" t="s">
        <v>157</v>
      </c>
      <c r="H14" s="403" t="s">
        <v>255</v>
      </c>
      <c r="I14" s="397">
        <v>21</v>
      </c>
      <c r="J14" s="398">
        <v>22</v>
      </c>
      <c r="K14" s="388"/>
      <c r="L14" s="388"/>
      <c r="M14" s="388"/>
    </row>
    <row r="15" spans="1:13" ht="15.75" customHeight="1">
      <c r="A15" s="399" t="s">
        <v>106</v>
      </c>
      <c r="B15" s="398" t="s">
        <v>107</v>
      </c>
      <c r="C15" s="394">
        <v>30</v>
      </c>
      <c r="D15" s="393">
        <v>66</v>
      </c>
      <c r="E15" s="388">
        <v>35</v>
      </c>
      <c r="F15" s="388"/>
      <c r="G15" s="402" t="s">
        <v>110</v>
      </c>
      <c r="H15" s="403" t="s">
        <v>347</v>
      </c>
      <c r="I15" s="397">
        <v>20</v>
      </c>
      <c r="J15" s="398">
        <v>28</v>
      </c>
      <c r="K15" s="388"/>
      <c r="L15" s="388"/>
      <c r="M15" s="388"/>
    </row>
    <row r="16" spans="1:13" ht="15.75" customHeight="1" thickBot="1">
      <c r="A16" s="404" t="s">
        <v>4</v>
      </c>
      <c r="B16" s="405" t="s">
        <v>74</v>
      </c>
      <c r="C16" s="406">
        <v>29</v>
      </c>
      <c r="D16" s="407">
        <v>72</v>
      </c>
      <c r="E16" s="388">
        <v>34</v>
      </c>
      <c r="F16" s="388"/>
      <c r="G16" s="402" t="s">
        <v>111</v>
      </c>
      <c r="H16" s="403" t="s">
        <v>304</v>
      </c>
      <c r="I16" s="397">
        <v>17</v>
      </c>
      <c r="J16" s="398">
        <v>15</v>
      </c>
      <c r="K16" s="388"/>
      <c r="L16" s="388"/>
      <c r="M16" s="388"/>
    </row>
    <row r="17" spans="1:13" ht="15.75" customHeight="1">
      <c r="A17" s="82"/>
      <c r="B17" s="82"/>
      <c r="C17" s="408"/>
      <c r="D17" s="408"/>
      <c r="E17" s="388"/>
      <c r="F17" s="388"/>
      <c r="G17" s="402" t="s">
        <v>326</v>
      </c>
      <c r="H17" s="403" t="s">
        <v>327</v>
      </c>
      <c r="I17" s="397">
        <v>14</v>
      </c>
      <c r="J17" s="398">
        <v>21</v>
      </c>
      <c r="K17" s="388"/>
      <c r="L17" s="388"/>
      <c r="M17" s="388"/>
    </row>
    <row r="18" spans="1:13" ht="15.75" customHeight="1">
      <c r="A18" s="78" t="s">
        <v>470</v>
      </c>
      <c r="B18" s="82"/>
      <c r="C18" s="408"/>
      <c r="D18" s="408"/>
      <c r="E18" s="388"/>
      <c r="F18" s="388"/>
      <c r="G18" s="402" t="s">
        <v>82</v>
      </c>
      <c r="H18" s="403" t="s">
        <v>344</v>
      </c>
      <c r="I18" s="397">
        <v>10</v>
      </c>
      <c r="J18" s="398">
        <v>19</v>
      </c>
      <c r="K18" s="388"/>
      <c r="L18" s="388"/>
      <c r="M18" s="388"/>
    </row>
    <row r="19" spans="1:13" ht="15.75" customHeight="1" thickBot="1">
      <c r="A19" s="78" t="s">
        <v>471</v>
      </c>
      <c r="B19" s="82"/>
      <c r="C19" s="408"/>
      <c r="D19" s="408"/>
      <c r="E19" s="388"/>
      <c r="F19" s="388"/>
      <c r="G19" s="409" t="s">
        <v>105</v>
      </c>
      <c r="H19" s="410" t="s">
        <v>341</v>
      </c>
      <c r="I19" s="404">
        <v>10</v>
      </c>
      <c r="J19" s="405">
        <v>17</v>
      </c>
      <c r="K19" s="388"/>
      <c r="L19" s="388"/>
      <c r="M19" s="388"/>
    </row>
    <row r="20" spans="1:13" ht="15.75" customHeight="1">
      <c r="A20" s="8"/>
      <c r="B20" s="8"/>
      <c r="C20" s="411"/>
      <c r="D20" s="411"/>
      <c r="G20" s="412"/>
      <c r="H20" s="412"/>
    </row>
    <row r="21" spans="1:13" ht="15.75" customHeight="1">
      <c r="A21" s="9" t="s">
        <v>472</v>
      </c>
    </row>
    <row r="22" spans="1:13" ht="15.75" customHeight="1" thickBot="1">
      <c r="G22" s="413" t="s">
        <v>473</v>
      </c>
      <c r="H22" s="413"/>
      <c r="I22" s="14"/>
      <c r="K22" s="3" t="s">
        <v>44</v>
      </c>
    </row>
    <row r="23" spans="1:13" ht="15.75" customHeight="1" thickTop="1">
      <c r="G23" s="414" t="s">
        <v>84</v>
      </c>
      <c r="H23" s="415" t="s">
        <v>86</v>
      </c>
      <c r="I23" s="391">
        <v>27</v>
      </c>
      <c r="J23" s="385">
        <v>24</v>
      </c>
      <c r="K23" s="3">
        <v>47</v>
      </c>
      <c r="L23" t="s">
        <v>474</v>
      </c>
    </row>
    <row r="24" spans="1:13" ht="15.75" customHeight="1">
      <c r="G24" s="401" t="s">
        <v>85</v>
      </c>
      <c r="H24" s="400" t="s">
        <v>125</v>
      </c>
      <c r="I24" s="397">
        <v>23</v>
      </c>
      <c r="J24" s="398">
        <v>34</v>
      </c>
      <c r="K24" s="3">
        <v>50</v>
      </c>
    </row>
    <row r="25" spans="1:13" ht="15.75" customHeight="1">
      <c r="G25" s="401" t="s">
        <v>253</v>
      </c>
      <c r="H25" s="400" t="s">
        <v>232</v>
      </c>
      <c r="I25" s="397">
        <v>21</v>
      </c>
      <c r="J25" s="398">
        <v>30</v>
      </c>
      <c r="K25" s="3">
        <v>45</v>
      </c>
    </row>
    <row r="26" spans="1:13">
      <c r="G26" s="402" t="s">
        <v>136</v>
      </c>
      <c r="H26" s="403" t="s">
        <v>294</v>
      </c>
      <c r="I26" s="397">
        <v>20</v>
      </c>
      <c r="J26" s="398">
        <v>32</v>
      </c>
      <c r="K26" s="3">
        <v>43</v>
      </c>
    </row>
    <row r="27" spans="1:13">
      <c r="G27" s="395" t="s">
        <v>108</v>
      </c>
      <c r="H27" s="396" t="s">
        <v>109</v>
      </c>
      <c r="I27" s="397">
        <v>19</v>
      </c>
      <c r="J27" s="398">
        <v>24</v>
      </c>
      <c r="K27" s="3">
        <v>41</v>
      </c>
    </row>
    <row r="28" spans="1:13">
      <c r="G28" s="389" t="s">
        <v>75</v>
      </c>
      <c r="H28" s="390" t="s">
        <v>58</v>
      </c>
      <c r="I28" s="397">
        <v>10</v>
      </c>
      <c r="J28" s="398">
        <v>19</v>
      </c>
      <c r="K28" s="3">
        <v>40</v>
      </c>
    </row>
    <row r="29" spans="1:13" ht="16" thickBot="1">
      <c r="G29" s="416" t="s">
        <v>475</v>
      </c>
      <c r="H29" s="417"/>
      <c r="I29" s="416"/>
      <c r="J29" s="418"/>
    </row>
    <row r="30" spans="1:13">
      <c r="G30" s="419" t="s">
        <v>112</v>
      </c>
      <c r="H30" s="420" t="s">
        <v>113</v>
      </c>
      <c r="I30" s="421">
        <v>33</v>
      </c>
      <c r="J30" s="422">
        <v>22</v>
      </c>
      <c r="K30" s="3" t="s">
        <v>476</v>
      </c>
      <c r="L30" t="s">
        <v>477</v>
      </c>
    </row>
    <row r="31" spans="1:13">
      <c r="G31" s="402" t="s">
        <v>111</v>
      </c>
      <c r="H31" s="403" t="s">
        <v>304</v>
      </c>
      <c r="I31" s="397">
        <v>30</v>
      </c>
      <c r="J31" s="398">
        <v>16</v>
      </c>
      <c r="K31" s="3" t="s">
        <v>478</v>
      </c>
    </row>
    <row r="32" spans="1:13">
      <c r="G32" s="402" t="s">
        <v>326</v>
      </c>
      <c r="H32" s="403" t="s">
        <v>327</v>
      </c>
      <c r="I32" s="397">
        <v>27</v>
      </c>
      <c r="J32" s="398">
        <v>15</v>
      </c>
      <c r="K32" s="3">
        <v>37</v>
      </c>
    </row>
    <row r="33" spans="1:11">
      <c r="G33" s="402" t="s">
        <v>157</v>
      </c>
      <c r="H33" s="403" t="s">
        <v>255</v>
      </c>
      <c r="I33" s="397">
        <v>22</v>
      </c>
      <c r="J33" s="398">
        <v>15</v>
      </c>
      <c r="K33" s="3">
        <v>36</v>
      </c>
    </row>
    <row r="34" spans="1:11">
      <c r="A34" s="82"/>
      <c r="B34" s="82"/>
      <c r="C34" s="408"/>
      <c r="D34" s="408"/>
      <c r="G34" s="402" t="s">
        <v>127</v>
      </c>
      <c r="H34" s="403" t="s">
        <v>130</v>
      </c>
      <c r="I34" s="397">
        <v>16</v>
      </c>
      <c r="J34" s="398">
        <v>11</v>
      </c>
      <c r="K34" s="3">
        <v>35</v>
      </c>
    </row>
    <row r="35" spans="1:11">
      <c r="A35" s="82"/>
      <c r="B35" s="82"/>
      <c r="C35" s="408"/>
      <c r="D35" s="408"/>
      <c r="G35" s="402" t="s">
        <v>105</v>
      </c>
      <c r="H35" s="403" t="s">
        <v>341</v>
      </c>
      <c r="I35" s="397">
        <v>16</v>
      </c>
      <c r="J35" s="398">
        <v>10</v>
      </c>
      <c r="K35" s="3">
        <v>34</v>
      </c>
    </row>
    <row r="36" spans="1:11">
      <c r="A36" s="82"/>
      <c r="B36" s="82"/>
      <c r="C36" s="408"/>
      <c r="D36" s="408"/>
      <c r="G36" s="402" t="s">
        <v>82</v>
      </c>
      <c r="H36" s="403" t="s">
        <v>344</v>
      </c>
      <c r="I36" s="397">
        <v>11</v>
      </c>
      <c r="J36" s="398">
        <v>10</v>
      </c>
      <c r="K36" s="3">
        <v>33</v>
      </c>
    </row>
    <row r="37" spans="1:11" ht="16" thickBot="1">
      <c r="G37" s="423" t="s">
        <v>110</v>
      </c>
      <c r="H37" s="424" t="s">
        <v>347</v>
      </c>
      <c r="I37" s="404">
        <v>8</v>
      </c>
      <c r="J37" s="405">
        <v>17</v>
      </c>
      <c r="K37" s="3">
        <v>32</v>
      </c>
    </row>
    <row r="38" spans="1:11">
      <c r="A38" s="8"/>
      <c r="B38" s="8"/>
      <c r="C38" s="46"/>
      <c r="D38" s="46"/>
      <c r="G38" s="425"/>
      <c r="H38" s="426"/>
      <c r="I38" s="61"/>
    </row>
    <row r="39" spans="1:11">
      <c r="A39" s="8"/>
      <c r="B39" s="8"/>
      <c r="G39" s="425"/>
      <c r="H39" s="426"/>
      <c r="I39" s="61"/>
    </row>
    <row r="40" spans="1:11">
      <c r="A40" s="8"/>
      <c r="B40" s="8"/>
    </row>
  </sheetData>
  <mergeCells count="4">
    <mergeCell ref="A1:G1"/>
    <mergeCell ref="C3:D3"/>
    <mergeCell ref="I3:J3"/>
    <mergeCell ref="C20:D20"/>
  </mergeCells>
  <conditionalFormatting sqref="C8:C21">
    <cfRule type="top10" dxfId="11" priority="16" stopIfTrue="1" rank="1"/>
  </conditionalFormatting>
  <conditionalFormatting sqref="D8:D21">
    <cfRule type="top10" dxfId="10" priority="15" stopIfTrue="1" rank="1"/>
  </conditionalFormatting>
  <conditionalFormatting sqref="F8:F21">
    <cfRule type="top10" dxfId="9" priority="14" stopIfTrue="1" rank="1"/>
  </conditionalFormatting>
  <conditionalFormatting sqref="E8:E21">
    <cfRule type="top10" dxfId="8" priority="13" stopIfTrue="1" rank="1"/>
  </conditionalFormatting>
  <conditionalFormatting sqref="G8:G21">
    <cfRule type="colorScale" priority="4">
      <colorScale>
        <cfvo type="min"/>
        <cfvo type="max"/>
        <color theme="0"/>
        <color theme="6"/>
      </colorScale>
    </cfRule>
    <cfRule type="top10" dxfId="7" priority="12" stopIfTrue="1" rank="1"/>
  </conditionalFormatting>
  <conditionalFormatting sqref="H8:H21">
    <cfRule type="colorScale" priority="2">
      <colorScale>
        <cfvo type="min"/>
        <cfvo type="max"/>
        <color theme="0"/>
        <color theme="6"/>
      </colorScale>
    </cfRule>
    <cfRule type="top10" dxfId="6" priority="11" stopIfTrue="1" rank="1"/>
  </conditionalFormatting>
  <conditionalFormatting sqref="C26:C37">
    <cfRule type="top10" dxfId="5" priority="10" stopIfTrue="1" rank="1"/>
  </conditionalFormatting>
  <conditionalFormatting sqref="E26:E37">
    <cfRule type="top10" dxfId="4" priority="9" stopIfTrue="1" rank="1"/>
  </conditionalFormatting>
  <conditionalFormatting sqref="G26:G37">
    <cfRule type="colorScale" priority="3">
      <colorScale>
        <cfvo type="min"/>
        <cfvo type="max"/>
        <color theme="0"/>
        <color theme="6"/>
      </colorScale>
    </cfRule>
    <cfRule type="top10" dxfId="3" priority="8" stopIfTrue="1" rank="1"/>
  </conditionalFormatting>
  <conditionalFormatting sqref="D26:D37">
    <cfRule type="top10" dxfId="2" priority="7" stopIfTrue="1" rank="1"/>
  </conditionalFormatting>
  <conditionalFormatting sqref="F26:F37">
    <cfRule type="top10" dxfId="1" priority="6" stopIfTrue="1" rank="1"/>
  </conditionalFormatting>
  <conditionalFormatting sqref="H26:H37">
    <cfRule type="colorScale" priority="1">
      <colorScale>
        <cfvo type="min"/>
        <cfvo type="max"/>
        <color theme="0"/>
        <color theme="6"/>
      </colorScale>
    </cfRule>
    <cfRule type="top10" dxfId="0" priority="5" stopIfTrue="1" rank="1"/>
  </conditionalFormatting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7"/>
  <sheetViews>
    <sheetView topLeftCell="O1" workbookViewId="0">
      <selection activeCell="W13" sqref="W13"/>
    </sheetView>
  </sheetViews>
  <sheetFormatPr baseColWidth="10" defaultColWidth="8.83203125" defaultRowHeight="15" x14ac:dyDescent="0"/>
  <cols>
    <col min="1" max="1" width="22.6640625" customWidth="1"/>
    <col min="2" max="3" width="10.6640625" customWidth="1"/>
    <col min="4" max="4" width="4.6640625" customWidth="1"/>
    <col min="5" max="5" width="2.6640625" customWidth="1"/>
    <col min="6" max="6" width="22.6640625" customWidth="1"/>
    <col min="9" max="9" width="2.6640625" customWidth="1"/>
    <col min="10" max="10" width="22.6640625" customWidth="1"/>
    <col min="11" max="11" width="10.6640625" customWidth="1"/>
    <col min="13" max="13" width="3.6640625" customWidth="1"/>
    <col min="14" max="14" width="22.6640625" customWidth="1"/>
    <col min="18" max="18" width="18.33203125" style="3" customWidth="1"/>
    <col min="19" max="19" width="13.5" style="3" customWidth="1"/>
    <col min="20" max="20" width="9.1640625" style="433" customWidth="1"/>
    <col min="22" max="22" width="36.6640625" customWidth="1"/>
    <col min="23" max="25" width="17.6640625" customWidth="1"/>
    <col min="27" max="27" width="13" customWidth="1"/>
  </cols>
  <sheetData>
    <row r="1" spans="1:27" ht="31" thickBot="1">
      <c r="A1" s="427" t="s">
        <v>479</v>
      </c>
      <c r="B1" s="428"/>
      <c r="C1" s="429">
        <v>2015</v>
      </c>
      <c r="D1" s="428"/>
      <c r="E1" s="428"/>
      <c r="F1" s="428"/>
      <c r="G1" s="428"/>
      <c r="H1" s="428"/>
      <c r="I1" s="428"/>
      <c r="J1" s="428"/>
      <c r="K1" s="430"/>
      <c r="L1" s="431"/>
      <c r="M1" s="432"/>
      <c r="N1" s="432"/>
      <c r="O1" s="428"/>
      <c r="P1" s="428"/>
      <c r="V1" t="s">
        <v>498</v>
      </c>
      <c r="Y1" s="507" t="s">
        <v>499</v>
      </c>
    </row>
    <row r="2" spans="1:27" ht="26" thickBot="1">
      <c r="A2" s="49" t="s">
        <v>28</v>
      </c>
      <c r="B2" s="50" t="s">
        <v>480</v>
      </c>
      <c r="C2" s="434" t="s">
        <v>78</v>
      </c>
      <c r="D2" s="428"/>
      <c r="E2" s="428"/>
      <c r="F2" s="49" t="s">
        <v>28</v>
      </c>
      <c r="G2" s="50" t="s">
        <v>480</v>
      </c>
      <c r="H2" s="51" t="s">
        <v>78</v>
      </c>
      <c r="I2" s="428"/>
      <c r="J2" s="49" t="s">
        <v>28</v>
      </c>
      <c r="K2" s="50" t="s">
        <v>480</v>
      </c>
      <c r="L2" s="435"/>
      <c r="M2" s="428"/>
      <c r="N2" s="49" t="s">
        <v>28</v>
      </c>
      <c r="O2" s="436" t="s">
        <v>480</v>
      </c>
      <c r="P2" s="435"/>
      <c r="V2" s="55" t="s">
        <v>500</v>
      </c>
      <c r="W2" s="56" t="s">
        <v>114</v>
      </c>
      <c r="X2" s="62" t="s">
        <v>78</v>
      </c>
      <c r="Y2" s="508" t="s">
        <v>501</v>
      </c>
      <c r="AA2" s="509" t="s">
        <v>44</v>
      </c>
    </row>
    <row r="3" spans="1:27" ht="18" thickBot="1">
      <c r="A3" s="437" t="s">
        <v>481</v>
      </c>
      <c r="B3" s="438"/>
      <c r="C3" s="439"/>
      <c r="D3" s="428"/>
      <c r="E3" s="428"/>
      <c r="F3" s="440" t="s">
        <v>482</v>
      </c>
      <c r="G3" s="441"/>
      <c r="H3" s="442"/>
      <c r="I3" s="428"/>
      <c r="J3" s="440" t="s">
        <v>483</v>
      </c>
      <c r="K3" s="441"/>
      <c r="L3" s="442"/>
      <c r="M3" s="72"/>
      <c r="N3" s="440" t="s">
        <v>484</v>
      </c>
      <c r="O3" s="443"/>
      <c r="P3" s="444"/>
      <c r="R3" s="445" t="s">
        <v>28</v>
      </c>
      <c r="S3" s="445" t="s">
        <v>44</v>
      </c>
      <c r="V3" s="510" t="s">
        <v>502</v>
      </c>
      <c r="W3" s="511">
        <v>70</v>
      </c>
      <c r="X3" s="512">
        <v>75</v>
      </c>
      <c r="Y3" s="513">
        <v>70</v>
      </c>
      <c r="Z3" t="s">
        <v>35</v>
      </c>
      <c r="AA3" s="514">
        <v>50</v>
      </c>
    </row>
    <row r="4" spans="1:27">
      <c r="A4" s="446" t="s">
        <v>5</v>
      </c>
      <c r="B4" s="447">
        <v>63</v>
      </c>
      <c r="C4" s="448">
        <v>91</v>
      </c>
      <c r="D4" s="449" t="s">
        <v>62</v>
      </c>
      <c r="E4" s="450"/>
      <c r="F4" s="446" t="s">
        <v>46</v>
      </c>
      <c r="G4" s="447">
        <v>39</v>
      </c>
      <c r="H4" s="448">
        <v>63</v>
      </c>
      <c r="I4" s="428"/>
      <c r="J4" s="446" t="s">
        <v>46</v>
      </c>
      <c r="K4" s="447">
        <v>18</v>
      </c>
      <c r="L4" s="448"/>
      <c r="M4" s="72"/>
      <c r="N4" s="451" t="s">
        <v>46</v>
      </c>
      <c r="O4" s="452">
        <v>12</v>
      </c>
      <c r="P4" s="453"/>
      <c r="Q4" t="s">
        <v>35</v>
      </c>
      <c r="R4" s="39" t="s">
        <v>46</v>
      </c>
      <c r="S4" s="40">
        <v>50</v>
      </c>
      <c r="V4" s="515" t="s">
        <v>503</v>
      </c>
      <c r="W4" s="516">
        <v>62</v>
      </c>
      <c r="X4" s="517">
        <v>60</v>
      </c>
      <c r="Y4" s="513">
        <v>68</v>
      </c>
      <c r="Z4" t="s">
        <v>32</v>
      </c>
      <c r="AA4" s="52">
        <v>47</v>
      </c>
    </row>
    <row r="5" spans="1:27" ht="16" thickBot="1">
      <c r="A5" s="446" t="s">
        <v>18</v>
      </c>
      <c r="B5" s="447">
        <v>61</v>
      </c>
      <c r="C5" s="448">
        <v>107</v>
      </c>
      <c r="D5" s="449" t="s">
        <v>485</v>
      </c>
      <c r="E5" s="450"/>
      <c r="F5" s="446" t="s">
        <v>18</v>
      </c>
      <c r="G5" s="447">
        <v>35</v>
      </c>
      <c r="H5" s="448">
        <v>57</v>
      </c>
      <c r="I5" s="428"/>
      <c r="J5" s="446" t="s">
        <v>5</v>
      </c>
      <c r="K5" s="447">
        <v>14</v>
      </c>
      <c r="L5" s="448"/>
      <c r="M5" s="72"/>
      <c r="N5" s="64" t="s">
        <v>5</v>
      </c>
      <c r="O5" s="65">
        <v>8</v>
      </c>
      <c r="P5" s="68"/>
      <c r="Q5" t="s">
        <v>32</v>
      </c>
      <c r="R5" s="28" t="s">
        <v>5</v>
      </c>
      <c r="S5" s="29">
        <v>47</v>
      </c>
      <c r="V5" s="518" t="s">
        <v>504</v>
      </c>
      <c r="W5" s="516">
        <v>60</v>
      </c>
      <c r="X5" s="517">
        <v>59</v>
      </c>
      <c r="Y5" s="513">
        <v>65</v>
      </c>
      <c r="Z5" t="s">
        <v>33</v>
      </c>
      <c r="AA5" s="52">
        <v>45</v>
      </c>
    </row>
    <row r="6" spans="1:27">
      <c r="A6" s="454" t="s">
        <v>64</v>
      </c>
      <c r="B6" s="447">
        <v>53</v>
      </c>
      <c r="C6" s="448">
        <v>80</v>
      </c>
      <c r="D6" s="449" t="s">
        <v>62</v>
      </c>
      <c r="E6" s="450"/>
      <c r="F6" s="446" t="s">
        <v>5</v>
      </c>
      <c r="G6" s="447">
        <v>27</v>
      </c>
      <c r="H6" s="448">
        <v>62</v>
      </c>
      <c r="I6" s="455"/>
      <c r="J6" s="456" t="s">
        <v>486</v>
      </c>
      <c r="K6" s="23">
        <v>8</v>
      </c>
      <c r="L6" s="67"/>
      <c r="M6" s="72"/>
      <c r="R6" s="28" t="s">
        <v>64</v>
      </c>
      <c r="S6" s="29">
        <v>45</v>
      </c>
      <c r="V6" s="518" t="s">
        <v>505</v>
      </c>
      <c r="W6" s="516">
        <v>59</v>
      </c>
      <c r="X6" s="517">
        <v>98</v>
      </c>
      <c r="Y6" s="513">
        <v>64</v>
      </c>
      <c r="Z6" t="s">
        <v>34</v>
      </c>
      <c r="AA6" s="52">
        <v>43</v>
      </c>
    </row>
    <row r="7" spans="1:27" ht="16" thickBot="1">
      <c r="A7" s="446" t="s">
        <v>59</v>
      </c>
      <c r="B7" s="447">
        <v>48</v>
      </c>
      <c r="C7" s="448">
        <v>84</v>
      </c>
      <c r="D7" s="449" t="s">
        <v>62</v>
      </c>
      <c r="E7" s="450"/>
      <c r="F7" s="454" t="s">
        <v>64</v>
      </c>
      <c r="G7" s="447">
        <v>27</v>
      </c>
      <c r="H7" s="448">
        <v>59</v>
      </c>
      <c r="I7" s="455"/>
      <c r="J7" s="64" t="s">
        <v>18</v>
      </c>
      <c r="K7" s="65">
        <v>8</v>
      </c>
      <c r="L7" s="68"/>
      <c r="M7" s="72"/>
      <c r="N7" s="3" t="s">
        <v>487</v>
      </c>
      <c r="R7" s="28" t="s">
        <v>18</v>
      </c>
      <c r="S7" s="29">
        <v>43</v>
      </c>
      <c r="V7" s="463" t="s">
        <v>506</v>
      </c>
      <c r="W7" s="22">
        <v>56</v>
      </c>
      <c r="X7" s="58">
        <v>45</v>
      </c>
      <c r="Y7" s="519">
        <v>61</v>
      </c>
      <c r="AA7" s="52">
        <v>41</v>
      </c>
    </row>
    <row r="8" spans="1:27">
      <c r="A8" s="457" t="s">
        <v>133</v>
      </c>
      <c r="B8" s="458">
        <v>46</v>
      </c>
      <c r="C8" s="459">
        <v>78</v>
      </c>
      <c r="D8" s="460" t="s">
        <v>63</v>
      </c>
      <c r="E8" s="450"/>
      <c r="F8" s="63" t="s">
        <v>4</v>
      </c>
      <c r="G8" s="23">
        <v>26</v>
      </c>
      <c r="H8" s="67">
        <v>46</v>
      </c>
      <c r="I8" s="455"/>
      <c r="J8" s="461"/>
      <c r="K8" s="15"/>
      <c r="L8" s="15"/>
      <c r="M8" s="72"/>
      <c r="N8" s="12"/>
      <c r="O8" s="15"/>
      <c r="P8" s="15"/>
      <c r="R8" s="28" t="s">
        <v>4</v>
      </c>
      <c r="S8" s="29">
        <v>41</v>
      </c>
      <c r="V8" s="520" t="s">
        <v>507</v>
      </c>
      <c r="W8" s="23">
        <v>54</v>
      </c>
      <c r="X8" s="521">
        <v>56</v>
      </c>
      <c r="Y8" s="519">
        <v>59</v>
      </c>
      <c r="AA8" s="52">
        <v>40</v>
      </c>
    </row>
    <row r="9" spans="1:27">
      <c r="A9" s="462" t="s">
        <v>123</v>
      </c>
      <c r="B9" s="458">
        <v>46</v>
      </c>
      <c r="C9" s="459">
        <v>83</v>
      </c>
      <c r="D9" s="460" t="s">
        <v>63</v>
      </c>
      <c r="E9" s="450"/>
      <c r="F9" s="463" t="s">
        <v>36</v>
      </c>
      <c r="G9" s="23">
        <v>25</v>
      </c>
      <c r="H9" s="67">
        <v>53</v>
      </c>
      <c r="I9" s="455"/>
      <c r="J9" s="464" t="s">
        <v>488</v>
      </c>
      <c r="K9" s="15"/>
      <c r="L9" s="15"/>
      <c r="M9" s="72"/>
      <c r="N9" s="12"/>
      <c r="O9" s="15"/>
      <c r="P9" s="15"/>
      <c r="R9" s="28" t="s">
        <v>36</v>
      </c>
      <c r="S9" s="29">
        <v>40</v>
      </c>
      <c r="V9" s="63" t="s">
        <v>508</v>
      </c>
      <c r="W9" s="22">
        <v>52</v>
      </c>
      <c r="X9" s="58">
        <v>54</v>
      </c>
      <c r="Y9" s="522">
        <v>57</v>
      </c>
      <c r="AA9" s="52">
        <v>39</v>
      </c>
    </row>
    <row r="10" spans="1:27">
      <c r="A10" s="465" t="s">
        <v>42</v>
      </c>
      <c r="B10" s="458">
        <v>42</v>
      </c>
      <c r="C10" s="459">
        <v>77</v>
      </c>
      <c r="D10" s="460" t="s">
        <v>63</v>
      </c>
      <c r="E10" s="450"/>
      <c r="F10" s="463" t="s">
        <v>59</v>
      </c>
      <c r="G10" s="23">
        <v>23</v>
      </c>
      <c r="H10" s="67">
        <v>45</v>
      </c>
      <c r="I10" s="428"/>
      <c r="J10" s="12"/>
      <c r="K10" s="15"/>
      <c r="L10" s="15"/>
      <c r="M10" s="72"/>
      <c r="N10" s="12"/>
      <c r="O10" s="15"/>
      <c r="P10" s="15"/>
      <c r="R10" s="28" t="s">
        <v>45</v>
      </c>
      <c r="S10" s="29">
        <v>39</v>
      </c>
      <c r="V10" s="63" t="s">
        <v>509</v>
      </c>
      <c r="W10" s="22">
        <v>51</v>
      </c>
      <c r="X10" s="58">
        <v>70</v>
      </c>
      <c r="Y10" s="522">
        <v>56</v>
      </c>
      <c r="AA10" s="52">
        <v>38</v>
      </c>
    </row>
    <row r="11" spans="1:27" ht="16" thickBot="1">
      <c r="A11" s="466" t="s">
        <v>145</v>
      </c>
      <c r="B11" s="458">
        <v>40</v>
      </c>
      <c r="C11" s="459">
        <v>67</v>
      </c>
      <c r="D11" s="460" t="s">
        <v>63</v>
      </c>
      <c r="E11" s="450"/>
      <c r="F11" s="467" t="s">
        <v>489</v>
      </c>
      <c r="G11" s="65">
        <v>22</v>
      </c>
      <c r="H11" s="68">
        <v>49</v>
      </c>
      <c r="I11" s="428"/>
      <c r="J11" s="12"/>
      <c r="K11" s="15"/>
      <c r="L11" s="15"/>
      <c r="M11" s="72"/>
      <c r="N11" s="12"/>
      <c r="O11" s="15"/>
      <c r="P11" s="15"/>
      <c r="R11" s="28" t="s">
        <v>2</v>
      </c>
      <c r="S11" s="29">
        <v>38</v>
      </c>
      <c r="V11" s="478" t="s">
        <v>510</v>
      </c>
      <c r="W11" s="23">
        <v>47</v>
      </c>
      <c r="X11" s="521">
        <v>65</v>
      </c>
      <c r="Y11" s="522">
        <v>51</v>
      </c>
      <c r="AA11" s="52">
        <v>37</v>
      </c>
    </row>
    <row r="12" spans="1:27">
      <c r="A12" s="468" t="s">
        <v>24</v>
      </c>
      <c r="B12" s="469">
        <v>38</v>
      </c>
      <c r="C12" s="470">
        <v>71</v>
      </c>
      <c r="D12" s="471" t="s">
        <v>453</v>
      </c>
      <c r="E12" s="450"/>
      <c r="F12" s="428"/>
      <c r="G12" s="428"/>
      <c r="H12" s="428"/>
      <c r="I12" s="428"/>
      <c r="J12" s="72"/>
      <c r="K12" s="72"/>
      <c r="L12" s="72"/>
      <c r="M12" s="72"/>
      <c r="N12" s="428"/>
      <c r="O12" s="428"/>
      <c r="P12" s="428"/>
      <c r="R12" s="28" t="s">
        <v>136</v>
      </c>
      <c r="S12" s="29">
        <v>39</v>
      </c>
      <c r="T12" s="433" t="s">
        <v>490</v>
      </c>
      <c r="V12" s="523" t="s">
        <v>511</v>
      </c>
      <c r="W12" s="23">
        <v>43</v>
      </c>
      <c r="X12" s="521">
        <v>50</v>
      </c>
      <c r="Y12" s="522">
        <v>43</v>
      </c>
      <c r="AA12" s="52">
        <v>36</v>
      </c>
    </row>
    <row r="13" spans="1:27">
      <c r="A13" s="468" t="s">
        <v>11</v>
      </c>
      <c r="B13" s="469">
        <v>36</v>
      </c>
      <c r="C13" s="470">
        <v>52</v>
      </c>
      <c r="D13" s="471" t="s">
        <v>453</v>
      </c>
      <c r="E13" s="450"/>
      <c r="F13" s="428"/>
      <c r="G13" s="428"/>
      <c r="H13" s="428"/>
      <c r="I13" s="428"/>
      <c r="J13" s="428"/>
      <c r="K13" s="428"/>
      <c r="L13" s="428"/>
      <c r="M13" s="428"/>
      <c r="N13" s="428"/>
      <c r="O13" s="428"/>
      <c r="P13" s="428"/>
      <c r="R13" s="28" t="s">
        <v>491</v>
      </c>
      <c r="S13" s="29">
        <v>37</v>
      </c>
      <c r="T13" s="433" t="s">
        <v>492</v>
      </c>
      <c r="V13" s="524" t="s">
        <v>512</v>
      </c>
      <c r="W13" s="23">
        <v>39</v>
      </c>
      <c r="X13" s="521">
        <v>38</v>
      </c>
      <c r="Y13" s="522">
        <v>43</v>
      </c>
      <c r="AA13" s="52">
        <v>35</v>
      </c>
    </row>
    <row r="14" spans="1:27" ht="17">
      <c r="A14" s="468" t="s">
        <v>76</v>
      </c>
      <c r="B14" s="469">
        <v>29</v>
      </c>
      <c r="C14" s="470">
        <v>55</v>
      </c>
      <c r="D14" s="471" t="s">
        <v>453</v>
      </c>
      <c r="E14" s="450"/>
      <c r="F14" s="472"/>
      <c r="G14" s="4"/>
      <c r="H14" s="4"/>
      <c r="I14" s="428"/>
      <c r="J14" s="428"/>
      <c r="K14" s="428"/>
      <c r="L14" s="428"/>
      <c r="M14" s="428"/>
      <c r="R14" s="28" t="s">
        <v>123</v>
      </c>
      <c r="S14" s="29">
        <v>35</v>
      </c>
      <c r="V14" s="524" t="s">
        <v>513</v>
      </c>
      <c r="W14" s="23">
        <v>25</v>
      </c>
      <c r="X14" s="521">
        <v>28</v>
      </c>
      <c r="Y14" s="522">
        <v>27</v>
      </c>
      <c r="AA14" s="52">
        <v>34</v>
      </c>
    </row>
    <row r="15" spans="1:27">
      <c r="A15" s="473" t="s">
        <v>10</v>
      </c>
      <c r="B15" s="469">
        <v>24</v>
      </c>
      <c r="C15" s="470">
        <v>56</v>
      </c>
      <c r="D15" s="471" t="s">
        <v>453</v>
      </c>
      <c r="E15" s="450"/>
      <c r="F15" s="12"/>
      <c r="G15" s="15"/>
      <c r="H15" s="15"/>
      <c r="I15" s="428"/>
      <c r="J15" s="428"/>
      <c r="K15" s="428"/>
      <c r="L15" s="428"/>
      <c r="M15" s="428"/>
      <c r="R15" s="28" t="s">
        <v>133</v>
      </c>
      <c r="S15" s="29">
        <v>34</v>
      </c>
      <c r="V15" s="524" t="s">
        <v>514</v>
      </c>
      <c r="W15" s="23">
        <v>24</v>
      </c>
      <c r="X15" s="521">
        <v>35</v>
      </c>
      <c r="Y15" s="522">
        <v>24</v>
      </c>
      <c r="AA15" s="52">
        <v>33</v>
      </c>
    </row>
    <row r="16" spans="1:27" ht="16" thickBot="1">
      <c r="A16" s="12"/>
      <c r="B16" s="15"/>
      <c r="C16" s="15"/>
      <c r="D16" s="474"/>
      <c r="E16" s="450"/>
      <c r="F16" s="12"/>
      <c r="G16" s="15"/>
      <c r="H16" s="15"/>
      <c r="I16" s="428"/>
      <c r="J16" s="428"/>
      <c r="K16" s="428"/>
      <c r="L16" s="428"/>
      <c r="M16" s="428"/>
      <c r="R16" s="28" t="s">
        <v>43</v>
      </c>
      <c r="S16" s="29">
        <v>33</v>
      </c>
      <c r="V16" s="524" t="s">
        <v>515</v>
      </c>
      <c r="W16" s="23">
        <v>19</v>
      </c>
      <c r="X16" s="521" t="s">
        <v>516</v>
      </c>
      <c r="Y16" s="522">
        <v>19</v>
      </c>
      <c r="AA16" s="52">
        <v>32</v>
      </c>
    </row>
    <row r="17" spans="1:27" ht="18" thickBot="1">
      <c r="A17" s="49" t="s">
        <v>28</v>
      </c>
      <c r="B17" s="50" t="s">
        <v>480</v>
      </c>
      <c r="C17" s="434" t="s">
        <v>78</v>
      </c>
      <c r="D17" s="432"/>
      <c r="E17" s="450"/>
      <c r="F17" s="49" t="s">
        <v>28</v>
      </c>
      <c r="G17" s="50" t="s">
        <v>480</v>
      </c>
      <c r="H17" s="51" t="s">
        <v>78</v>
      </c>
      <c r="I17" s="428"/>
      <c r="J17" s="49" t="s">
        <v>28</v>
      </c>
      <c r="K17" s="50" t="s">
        <v>480</v>
      </c>
      <c r="L17" s="435"/>
      <c r="M17" s="428"/>
      <c r="N17" s="4"/>
      <c r="O17" s="4"/>
      <c r="P17" s="72"/>
      <c r="R17" s="28" t="s">
        <v>75</v>
      </c>
      <c r="S17" s="29">
        <v>32</v>
      </c>
      <c r="V17" s="525" t="s">
        <v>517</v>
      </c>
      <c r="W17" s="491">
        <v>12</v>
      </c>
      <c r="X17" s="526">
        <v>22</v>
      </c>
      <c r="Y17" s="527">
        <v>13</v>
      </c>
      <c r="AA17" s="53">
        <v>31</v>
      </c>
    </row>
    <row r="18" spans="1:27" ht="17">
      <c r="A18" s="475" t="s">
        <v>493</v>
      </c>
      <c r="B18" s="23"/>
      <c r="C18" s="67"/>
      <c r="D18" s="432"/>
      <c r="E18" s="450"/>
      <c r="F18" s="475" t="s">
        <v>494</v>
      </c>
      <c r="G18" s="23"/>
      <c r="H18" s="67"/>
      <c r="I18" s="428"/>
      <c r="J18" s="475" t="s">
        <v>495</v>
      </c>
      <c r="K18" s="23"/>
      <c r="L18" s="67"/>
      <c r="M18" s="428"/>
      <c r="N18" s="61"/>
      <c r="O18" s="61"/>
      <c r="P18" s="61"/>
      <c r="R18" s="28" t="s">
        <v>42</v>
      </c>
      <c r="S18" s="29">
        <v>31</v>
      </c>
    </row>
    <row r="19" spans="1:27" ht="17">
      <c r="A19" s="476" t="s">
        <v>489</v>
      </c>
      <c r="B19" s="447">
        <v>74</v>
      </c>
      <c r="C19" s="448">
        <v>109</v>
      </c>
      <c r="D19" s="449" t="s">
        <v>62</v>
      </c>
      <c r="E19" s="450"/>
      <c r="F19" s="465" t="s">
        <v>133</v>
      </c>
      <c r="G19" s="458">
        <v>39</v>
      </c>
      <c r="H19" s="459">
        <v>36</v>
      </c>
      <c r="I19" s="477"/>
      <c r="J19" s="465" t="s">
        <v>136</v>
      </c>
      <c r="K19" s="458">
        <v>17</v>
      </c>
      <c r="L19" s="459"/>
      <c r="M19" s="428" t="s">
        <v>35</v>
      </c>
      <c r="N19" s="61"/>
      <c r="O19" s="61"/>
      <c r="P19" s="61"/>
      <c r="R19" s="28" t="s">
        <v>145</v>
      </c>
      <c r="S19" s="29">
        <v>30</v>
      </c>
    </row>
    <row r="20" spans="1:27">
      <c r="A20" s="476" t="s">
        <v>4</v>
      </c>
      <c r="B20" s="447">
        <v>59</v>
      </c>
      <c r="C20" s="448">
        <v>88</v>
      </c>
      <c r="D20" s="449" t="s">
        <v>62</v>
      </c>
      <c r="E20" s="450"/>
      <c r="F20" s="466" t="s">
        <v>136</v>
      </c>
      <c r="G20" s="458">
        <v>35</v>
      </c>
      <c r="H20" s="459">
        <v>47</v>
      </c>
      <c r="I20" s="12"/>
      <c r="J20" s="466" t="s">
        <v>491</v>
      </c>
      <c r="K20" s="458">
        <v>12</v>
      </c>
      <c r="L20" s="459"/>
      <c r="M20" s="428" t="s">
        <v>32</v>
      </c>
      <c r="N20" s="72"/>
      <c r="O20" s="72"/>
      <c r="P20" s="72"/>
      <c r="R20" s="28" t="s">
        <v>9</v>
      </c>
      <c r="S20" s="29">
        <v>31</v>
      </c>
      <c r="T20" s="433" t="s">
        <v>490</v>
      </c>
    </row>
    <row r="21" spans="1:27">
      <c r="A21" s="476" t="s">
        <v>46</v>
      </c>
      <c r="B21" s="447">
        <v>57</v>
      </c>
      <c r="C21" s="448">
        <v>96</v>
      </c>
      <c r="D21" s="449" t="s">
        <v>62</v>
      </c>
      <c r="E21" s="450"/>
      <c r="F21" s="465" t="s">
        <v>491</v>
      </c>
      <c r="G21" s="458">
        <v>31</v>
      </c>
      <c r="H21" s="459">
        <v>29</v>
      </c>
      <c r="I21" s="12"/>
      <c r="J21" s="478" t="s">
        <v>123</v>
      </c>
      <c r="K21" s="23">
        <v>10</v>
      </c>
      <c r="L21" s="67"/>
      <c r="M21" s="428"/>
      <c r="N21" s="72"/>
      <c r="O21" s="72"/>
      <c r="P21" s="72"/>
      <c r="R21" s="28" t="s">
        <v>24</v>
      </c>
      <c r="S21" s="29">
        <v>29</v>
      </c>
      <c r="T21" s="433" t="s">
        <v>492</v>
      </c>
    </row>
    <row r="22" spans="1:27" ht="17">
      <c r="A22" s="476" t="s">
        <v>36</v>
      </c>
      <c r="B22" s="447">
        <v>50</v>
      </c>
      <c r="C22" s="448">
        <v>79</v>
      </c>
      <c r="D22" s="449" t="s">
        <v>62</v>
      </c>
      <c r="E22" s="450"/>
      <c r="F22" s="462" t="s">
        <v>123</v>
      </c>
      <c r="G22" s="458">
        <v>30</v>
      </c>
      <c r="H22" s="459">
        <v>61</v>
      </c>
      <c r="I22" s="12"/>
      <c r="J22" s="463" t="s">
        <v>133</v>
      </c>
      <c r="K22" s="23">
        <v>9</v>
      </c>
      <c r="L22" s="67"/>
      <c r="M22" s="428"/>
      <c r="N22" s="477"/>
      <c r="O22" s="15"/>
      <c r="P22" s="15"/>
      <c r="R22" s="28" t="s">
        <v>11</v>
      </c>
      <c r="S22" s="29">
        <v>27</v>
      </c>
    </row>
    <row r="23" spans="1:27">
      <c r="A23" s="462" t="s">
        <v>75</v>
      </c>
      <c r="B23" s="458">
        <v>45</v>
      </c>
      <c r="C23" s="459">
        <v>73</v>
      </c>
      <c r="D23" s="460" t="s">
        <v>63</v>
      </c>
      <c r="E23" s="450"/>
      <c r="F23" s="479" t="s">
        <v>43</v>
      </c>
      <c r="G23" s="23">
        <v>28</v>
      </c>
      <c r="H23" s="67">
        <v>43</v>
      </c>
      <c r="I23" s="464"/>
      <c r="J23" s="15"/>
      <c r="K23" s="15"/>
      <c r="L23" s="428"/>
      <c r="M23" s="428"/>
      <c r="N23" s="12"/>
      <c r="O23" s="15"/>
      <c r="P23" s="15"/>
      <c r="R23" s="28" t="s">
        <v>61</v>
      </c>
      <c r="S23" s="29">
        <v>26</v>
      </c>
    </row>
    <row r="24" spans="1:27">
      <c r="A24" s="465" t="s">
        <v>136</v>
      </c>
      <c r="B24" s="458">
        <v>44</v>
      </c>
      <c r="C24" s="459">
        <v>68</v>
      </c>
      <c r="D24" s="460" t="s">
        <v>63</v>
      </c>
      <c r="E24" s="450"/>
      <c r="F24" s="478" t="s">
        <v>75</v>
      </c>
      <c r="G24" s="23">
        <v>23</v>
      </c>
      <c r="H24" s="67">
        <v>23</v>
      </c>
      <c r="I24" s="461"/>
      <c r="J24" s="15"/>
      <c r="K24" s="15"/>
      <c r="L24" s="428"/>
      <c r="M24" s="428"/>
      <c r="N24" s="12"/>
      <c r="O24" s="15"/>
      <c r="P24" s="15"/>
      <c r="R24" s="28" t="s">
        <v>177</v>
      </c>
      <c r="S24" s="29">
        <v>25</v>
      </c>
    </row>
    <row r="25" spans="1:27">
      <c r="A25" s="465" t="s">
        <v>491</v>
      </c>
      <c r="B25" s="458">
        <v>44</v>
      </c>
      <c r="C25" s="459">
        <v>66</v>
      </c>
      <c r="D25" s="460" t="s">
        <v>63</v>
      </c>
      <c r="E25" s="450"/>
      <c r="F25" s="463" t="s">
        <v>42</v>
      </c>
      <c r="G25" s="23">
        <v>21</v>
      </c>
      <c r="H25" s="67">
        <v>42</v>
      </c>
      <c r="I25" s="464"/>
      <c r="J25" s="15"/>
      <c r="K25" s="15"/>
      <c r="L25" s="428"/>
      <c r="M25" s="428"/>
      <c r="N25" s="464"/>
      <c r="O25" s="15"/>
      <c r="P25" s="15"/>
      <c r="R25" s="28" t="s">
        <v>10</v>
      </c>
      <c r="S25" s="29">
        <v>24</v>
      </c>
    </row>
    <row r="26" spans="1:27" ht="16" thickBot="1">
      <c r="A26" s="480" t="s">
        <v>43</v>
      </c>
      <c r="B26" s="458">
        <v>42</v>
      </c>
      <c r="C26" s="459">
        <v>71</v>
      </c>
      <c r="D26" s="460" t="s">
        <v>63</v>
      </c>
      <c r="E26" s="450"/>
      <c r="F26" s="467" t="s">
        <v>145</v>
      </c>
      <c r="G26" s="65">
        <v>14</v>
      </c>
      <c r="H26" s="68">
        <v>33</v>
      </c>
      <c r="I26" s="12"/>
      <c r="J26" s="15"/>
      <c r="K26" s="15"/>
      <c r="L26" s="428"/>
      <c r="M26" s="428"/>
      <c r="N26" s="12"/>
      <c r="O26" s="15"/>
      <c r="P26" s="15"/>
      <c r="R26" s="28" t="s">
        <v>76</v>
      </c>
      <c r="S26" s="29">
        <v>23</v>
      </c>
    </row>
    <row r="27" spans="1:27" ht="18" thickBot="1">
      <c r="A27" s="468" t="s">
        <v>60</v>
      </c>
      <c r="B27" s="469">
        <v>40</v>
      </c>
      <c r="C27" s="470">
        <v>56</v>
      </c>
      <c r="D27" s="471" t="s">
        <v>453</v>
      </c>
      <c r="E27" s="450"/>
      <c r="F27" s="477"/>
      <c r="G27" s="72"/>
      <c r="H27" s="72"/>
      <c r="I27" s="12"/>
      <c r="J27" s="15"/>
      <c r="K27" s="15"/>
      <c r="L27" s="428"/>
      <c r="M27" s="428"/>
      <c r="N27" s="428"/>
      <c r="O27" s="428"/>
      <c r="P27" s="428"/>
      <c r="R27" s="30" t="s">
        <v>74</v>
      </c>
      <c r="S27" s="32">
        <v>22</v>
      </c>
    </row>
    <row r="28" spans="1:27">
      <c r="A28" s="468" t="s">
        <v>177</v>
      </c>
      <c r="B28" s="469">
        <v>36</v>
      </c>
      <c r="C28" s="470">
        <v>43</v>
      </c>
      <c r="D28" s="471" t="s">
        <v>453</v>
      </c>
      <c r="E28" s="450"/>
      <c r="F28" s="12"/>
      <c r="G28" s="15"/>
      <c r="H28" s="15"/>
      <c r="I28" s="428"/>
      <c r="J28" s="428"/>
      <c r="K28" s="428"/>
      <c r="L28" s="428"/>
      <c r="M28" s="428"/>
      <c r="N28" s="428"/>
      <c r="O28" s="428"/>
      <c r="P28" s="428"/>
    </row>
    <row r="29" spans="1:27">
      <c r="A29" s="473" t="s">
        <v>61</v>
      </c>
      <c r="B29" s="469">
        <v>19</v>
      </c>
      <c r="C29" s="470">
        <v>30</v>
      </c>
      <c r="D29" s="471" t="s">
        <v>453</v>
      </c>
      <c r="E29" s="450"/>
      <c r="F29" s="12"/>
      <c r="G29" s="15"/>
      <c r="H29" s="15"/>
      <c r="I29" s="428"/>
      <c r="J29" s="428"/>
      <c r="K29" s="428"/>
      <c r="L29" s="428"/>
      <c r="M29" s="428"/>
      <c r="N29" s="428"/>
      <c r="O29" s="428"/>
      <c r="P29" s="428"/>
    </row>
    <row r="30" spans="1:27">
      <c r="A30" s="473" t="s">
        <v>74</v>
      </c>
      <c r="B30" s="469">
        <v>18</v>
      </c>
      <c r="C30" s="470">
        <v>39</v>
      </c>
      <c r="D30" s="471" t="s">
        <v>453</v>
      </c>
      <c r="E30" s="450"/>
      <c r="F30" s="12"/>
      <c r="G30" s="15"/>
      <c r="H30" s="15"/>
      <c r="I30" s="428"/>
      <c r="J30" s="428"/>
      <c r="K30" s="428"/>
      <c r="L30" s="428"/>
      <c r="M30" s="428"/>
      <c r="N30" s="428"/>
      <c r="O30" s="428"/>
      <c r="P30" s="428"/>
    </row>
    <row r="31" spans="1:27">
      <c r="A31" s="481"/>
      <c r="B31" s="482"/>
      <c r="C31" s="482"/>
      <c r="D31" s="432"/>
      <c r="E31" s="428"/>
      <c r="F31" s="12"/>
      <c r="G31" s="15"/>
      <c r="H31" s="15"/>
      <c r="I31" s="428"/>
      <c r="J31" s="428"/>
      <c r="K31" s="428"/>
      <c r="L31" s="428"/>
      <c r="M31" s="428"/>
      <c r="N31" s="428"/>
      <c r="O31" s="428"/>
      <c r="P31" s="428"/>
    </row>
    <row r="32" spans="1:27" ht="16" thickBot="1">
      <c r="A32" s="428"/>
      <c r="B32" s="483"/>
      <c r="C32" s="432"/>
      <c r="D32" s="428"/>
      <c r="E32" s="428"/>
      <c r="F32" s="428"/>
      <c r="G32" s="428"/>
      <c r="H32" s="428"/>
      <c r="I32" s="428"/>
      <c r="J32" s="428"/>
      <c r="K32" s="428"/>
      <c r="L32" s="428"/>
      <c r="M32" s="428"/>
      <c r="N32" s="428"/>
      <c r="O32" s="428"/>
      <c r="P32" s="428"/>
    </row>
    <row r="33" spans="1:16" customFormat="1" ht="18" thickBot="1">
      <c r="A33" s="484"/>
      <c r="B33" s="483"/>
      <c r="C33" s="483"/>
      <c r="D33" s="428"/>
      <c r="E33" s="428"/>
      <c r="F33" s="485" t="s">
        <v>496</v>
      </c>
      <c r="G33" s="486"/>
      <c r="H33" s="435"/>
      <c r="I33" s="428"/>
      <c r="J33" s="487" t="s">
        <v>497</v>
      </c>
      <c r="K33" s="488"/>
      <c r="L33" s="489"/>
      <c r="M33" s="428"/>
      <c r="N33" s="477"/>
      <c r="O33" s="72"/>
      <c r="P33" s="72"/>
    </row>
    <row r="34" spans="1:16" customFormat="1" ht="17">
      <c r="A34" s="2"/>
      <c r="B34" s="2"/>
      <c r="C34" s="4"/>
      <c r="D34" s="428"/>
      <c r="E34" s="428"/>
      <c r="F34" s="49" t="s">
        <v>28</v>
      </c>
      <c r="G34" s="50" t="s">
        <v>480</v>
      </c>
      <c r="H34" s="51" t="s">
        <v>78</v>
      </c>
      <c r="I34" s="428"/>
      <c r="J34" s="49" t="s">
        <v>28</v>
      </c>
      <c r="K34" s="436" t="s">
        <v>480</v>
      </c>
      <c r="L34" s="435"/>
      <c r="M34" s="428"/>
      <c r="N34" s="4"/>
      <c r="O34" s="4"/>
      <c r="P34" s="72"/>
    </row>
    <row r="35" spans="1:16" customFormat="1">
      <c r="A35" s="12"/>
      <c r="B35" s="15"/>
      <c r="C35" s="15"/>
      <c r="D35" s="428"/>
      <c r="E35" s="428"/>
      <c r="F35" s="468" t="s">
        <v>11</v>
      </c>
      <c r="G35" s="469">
        <v>43</v>
      </c>
      <c r="H35" s="470">
        <v>32</v>
      </c>
      <c r="I35" s="428"/>
      <c r="J35" s="468" t="s">
        <v>60</v>
      </c>
      <c r="K35" s="469">
        <v>18</v>
      </c>
      <c r="L35" s="470"/>
      <c r="M35" s="428" t="s">
        <v>35</v>
      </c>
      <c r="N35" s="12"/>
      <c r="O35" s="15"/>
      <c r="P35" s="15"/>
    </row>
    <row r="36" spans="1:16" customFormat="1" ht="15" customHeight="1">
      <c r="A36" s="12"/>
      <c r="B36" s="15"/>
      <c r="C36" s="15"/>
      <c r="D36" s="428"/>
      <c r="E36" s="428"/>
      <c r="F36" s="473" t="s">
        <v>24</v>
      </c>
      <c r="G36" s="469">
        <v>37</v>
      </c>
      <c r="H36" s="470">
        <v>43</v>
      </c>
      <c r="I36" s="428"/>
      <c r="J36" s="473" t="s">
        <v>24</v>
      </c>
      <c r="K36" s="469">
        <v>12</v>
      </c>
      <c r="L36" s="470"/>
      <c r="M36" s="428" t="s">
        <v>32</v>
      </c>
      <c r="N36" s="12"/>
      <c r="O36" s="15"/>
      <c r="P36" s="15"/>
    </row>
    <row r="37" spans="1:16" customFormat="1" ht="15" customHeight="1">
      <c r="A37" s="12"/>
      <c r="B37" s="15"/>
      <c r="C37" s="15"/>
      <c r="D37" s="428"/>
      <c r="E37" s="428"/>
      <c r="F37" s="468" t="s">
        <v>60</v>
      </c>
      <c r="G37" s="469">
        <v>34</v>
      </c>
      <c r="H37" s="470">
        <v>52</v>
      </c>
      <c r="I37" s="428"/>
      <c r="J37" s="463" t="s">
        <v>11</v>
      </c>
      <c r="K37" s="23">
        <v>11</v>
      </c>
      <c r="L37" s="67"/>
      <c r="M37" s="428"/>
      <c r="N37" s="12"/>
      <c r="O37" s="15"/>
      <c r="P37" s="15"/>
    </row>
    <row r="38" spans="1:16" customFormat="1" ht="15" customHeight="1" thickBot="1">
      <c r="A38" s="12"/>
      <c r="B38" s="15"/>
      <c r="C38" s="15"/>
      <c r="D38" s="428"/>
      <c r="E38" s="428"/>
      <c r="F38" s="468" t="s">
        <v>61</v>
      </c>
      <c r="G38" s="469">
        <v>26</v>
      </c>
      <c r="H38" s="470">
        <v>31</v>
      </c>
      <c r="I38" s="428"/>
      <c r="J38" s="467" t="s">
        <v>61</v>
      </c>
      <c r="K38" s="65">
        <v>7</v>
      </c>
      <c r="L38" s="68"/>
      <c r="M38" s="428"/>
      <c r="N38" s="12"/>
      <c r="O38" s="15"/>
      <c r="P38" s="15"/>
    </row>
    <row r="39" spans="1:16" customFormat="1" ht="15" customHeight="1">
      <c r="A39" s="12"/>
      <c r="B39" s="15"/>
      <c r="C39" s="15"/>
      <c r="D39" s="428"/>
      <c r="E39" s="428"/>
      <c r="F39" s="463" t="s">
        <v>177</v>
      </c>
      <c r="G39" s="23">
        <v>26</v>
      </c>
      <c r="H39" s="67">
        <v>23</v>
      </c>
      <c r="I39" s="428"/>
      <c r="J39" s="428"/>
      <c r="K39" s="428"/>
      <c r="L39" s="428"/>
      <c r="M39" s="428"/>
      <c r="N39" s="72"/>
      <c r="O39" s="72"/>
      <c r="P39" s="72"/>
    </row>
    <row r="40" spans="1:16" customFormat="1" ht="15" customHeight="1">
      <c r="A40" s="12"/>
      <c r="B40" s="15"/>
      <c r="C40" s="15"/>
      <c r="D40" s="428"/>
      <c r="E40" s="428"/>
      <c r="F40" s="463" t="s">
        <v>10</v>
      </c>
      <c r="G40" s="23">
        <v>25</v>
      </c>
      <c r="H40" s="67">
        <v>35</v>
      </c>
      <c r="I40" s="428"/>
      <c r="J40" s="428"/>
      <c r="K40" s="428"/>
      <c r="L40" s="428"/>
      <c r="M40" s="428"/>
      <c r="N40" s="428"/>
      <c r="O40" s="428"/>
      <c r="P40" s="428"/>
    </row>
    <row r="41" spans="1:16" customFormat="1">
      <c r="A41" s="12"/>
      <c r="B41" s="15"/>
      <c r="C41" s="15"/>
      <c r="D41" s="428"/>
      <c r="E41" s="428"/>
      <c r="F41" s="63" t="s">
        <v>76</v>
      </c>
      <c r="G41" s="23">
        <v>25</v>
      </c>
      <c r="H41" s="67">
        <v>27</v>
      </c>
      <c r="I41" s="428"/>
      <c r="J41" s="428"/>
      <c r="K41" s="428"/>
      <c r="L41" s="428"/>
      <c r="M41" s="428"/>
      <c r="N41" s="428"/>
      <c r="O41" s="428"/>
      <c r="P41" s="428"/>
    </row>
    <row r="42" spans="1:16" customFormat="1" ht="16" thickBot="1">
      <c r="A42" s="12"/>
      <c r="B42" s="15"/>
      <c r="C42" s="15"/>
      <c r="D42" s="428"/>
      <c r="E42" s="428"/>
      <c r="F42" s="490" t="s">
        <v>74</v>
      </c>
      <c r="G42" s="491">
        <v>9</v>
      </c>
      <c r="H42" s="492">
        <v>15</v>
      </c>
      <c r="I42" s="428"/>
      <c r="J42" s="428"/>
      <c r="K42" s="428"/>
      <c r="L42" s="428"/>
      <c r="M42" s="428"/>
      <c r="N42" s="428"/>
      <c r="O42" s="428"/>
      <c r="P42" s="428"/>
    </row>
    <row r="43" spans="1:16" customFormat="1">
      <c r="A43" s="12"/>
      <c r="B43" s="15"/>
      <c r="C43" s="15"/>
      <c r="D43" s="428"/>
      <c r="E43" s="428"/>
      <c r="F43" s="493"/>
      <c r="G43" s="486"/>
      <c r="H43" s="486"/>
      <c r="I43" s="428"/>
      <c r="J43" s="428"/>
      <c r="K43" s="428"/>
      <c r="L43" s="428"/>
      <c r="M43" s="428"/>
      <c r="N43" s="428"/>
      <c r="O43" s="428"/>
      <c r="P43" s="428"/>
    </row>
    <row r="44" spans="1:16" customFormat="1">
      <c r="A44" s="494"/>
      <c r="B44" s="5"/>
      <c r="C44" s="5"/>
      <c r="D44" s="428"/>
      <c r="E44" s="428"/>
      <c r="F44" s="428"/>
      <c r="G44" s="428"/>
      <c r="H44" s="428"/>
      <c r="I44" s="428"/>
      <c r="J44" s="428"/>
      <c r="K44" s="428"/>
      <c r="L44" s="428"/>
      <c r="M44" s="428"/>
      <c r="N44" s="428"/>
      <c r="O44" s="428"/>
      <c r="P44" s="428"/>
    </row>
    <row r="45" spans="1:16" customFormat="1">
      <c r="A45" s="6"/>
      <c r="B45" s="5"/>
      <c r="C45" s="5"/>
      <c r="D45" s="428"/>
      <c r="E45" s="428"/>
      <c r="F45" s="428"/>
      <c r="G45" s="428"/>
      <c r="H45" s="428"/>
      <c r="I45" s="428"/>
      <c r="J45" s="428"/>
      <c r="K45" s="428"/>
      <c r="L45" s="428"/>
      <c r="M45" s="428"/>
      <c r="N45" s="428"/>
      <c r="O45" s="428"/>
      <c r="P45" s="428"/>
    </row>
    <row r="46" spans="1:16" customFormat="1">
      <c r="A46" s="495"/>
      <c r="B46" s="496"/>
      <c r="C46" s="496"/>
      <c r="D46" s="450"/>
      <c r="E46" s="450"/>
      <c r="F46" s="428"/>
      <c r="G46" s="428"/>
      <c r="H46" s="428"/>
      <c r="I46" s="428"/>
      <c r="J46" s="428"/>
      <c r="K46" s="428"/>
      <c r="L46" s="428"/>
      <c r="M46" s="428"/>
      <c r="N46" s="428"/>
      <c r="O46" s="428"/>
      <c r="P46" s="428"/>
    </row>
    <row r="47" spans="1:16" customFormat="1" ht="17">
      <c r="A47" s="2"/>
      <c r="B47" s="2"/>
      <c r="C47" s="2"/>
      <c r="D47" s="450"/>
      <c r="E47" s="450"/>
      <c r="F47" s="428"/>
      <c r="G47" s="428"/>
      <c r="H47" s="428"/>
      <c r="I47" s="428"/>
      <c r="J47" s="428"/>
      <c r="K47" s="428"/>
      <c r="L47" s="428"/>
      <c r="M47" s="428"/>
      <c r="N47" s="428"/>
      <c r="O47" s="428"/>
      <c r="P47" s="428"/>
    </row>
    <row r="48" spans="1:16" customFormat="1">
      <c r="A48" s="12"/>
      <c r="B48" s="15"/>
      <c r="C48" s="15"/>
      <c r="D48" s="450"/>
      <c r="E48" s="450"/>
      <c r="F48" s="428"/>
      <c r="G48" s="428"/>
      <c r="H48" s="428"/>
      <c r="I48" s="428"/>
      <c r="J48" s="428"/>
      <c r="K48" s="428"/>
      <c r="L48" s="428"/>
      <c r="M48" s="428"/>
      <c r="N48" s="428"/>
      <c r="O48" s="428"/>
      <c r="P48" s="428"/>
    </row>
    <row r="49" spans="1:16" customFormat="1">
      <c r="A49" s="12"/>
      <c r="B49" s="15"/>
      <c r="C49" s="15"/>
      <c r="D49" s="450"/>
      <c r="E49" s="450"/>
      <c r="F49" s="428"/>
      <c r="G49" s="428"/>
      <c r="H49" s="428"/>
      <c r="I49" s="428"/>
      <c r="J49" s="428"/>
      <c r="K49" s="428"/>
      <c r="L49" s="428"/>
      <c r="M49" s="428"/>
      <c r="N49" s="428"/>
      <c r="O49" s="428"/>
      <c r="P49" s="428"/>
    </row>
    <row r="50" spans="1:16" customFormat="1">
      <c r="A50" s="12"/>
      <c r="B50" s="15"/>
      <c r="C50" s="15"/>
      <c r="D50" s="450"/>
      <c r="E50" s="450"/>
      <c r="F50" s="428"/>
      <c r="G50" s="428"/>
      <c r="H50" s="428"/>
      <c r="I50" s="428"/>
      <c r="J50" s="428"/>
      <c r="K50" s="428"/>
      <c r="L50" s="428"/>
      <c r="M50" s="428"/>
      <c r="N50" s="428"/>
      <c r="O50" s="428"/>
      <c r="P50" s="428"/>
    </row>
    <row r="51" spans="1:16" customFormat="1">
      <c r="A51" s="12"/>
      <c r="B51" s="15"/>
      <c r="C51" s="15"/>
      <c r="D51" s="450"/>
      <c r="E51" s="450"/>
      <c r="F51" s="428"/>
      <c r="G51" s="428"/>
      <c r="H51" s="428"/>
      <c r="I51" s="428"/>
      <c r="J51" s="428"/>
      <c r="K51" s="428"/>
      <c r="L51" s="428"/>
      <c r="M51" s="428"/>
      <c r="N51" s="428"/>
      <c r="O51" s="428"/>
      <c r="P51" s="428"/>
    </row>
    <row r="52" spans="1:16" customFormat="1">
      <c r="A52" s="461"/>
      <c r="B52" s="15"/>
      <c r="C52" s="15"/>
      <c r="D52" s="450"/>
      <c r="E52" s="450"/>
      <c r="F52" s="428"/>
      <c r="G52" s="428"/>
      <c r="H52" s="428"/>
      <c r="I52" s="428"/>
      <c r="J52" s="428"/>
      <c r="K52" s="428"/>
      <c r="L52" s="428"/>
      <c r="M52" s="428"/>
      <c r="N52" s="428"/>
      <c r="O52" s="428"/>
      <c r="P52" s="428"/>
    </row>
    <row r="53" spans="1:16" customFormat="1">
      <c r="A53" s="464"/>
      <c r="B53" s="15"/>
      <c r="C53" s="15"/>
      <c r="D53" s="450"/>
      <c r="E53" s="450"/>
      <c r="F53" s="428"/>
      <c r="G53" s="428"/>
      <c r="H53" s="428"/>
      <c r="I53" s="428"/>
      <c r="J53" s="428"/>
      <c r="K53" s="428"/>
      <c r="L53" s="428"/>
      <c r="M53" s="428"/>
      <c r="N53" s="428"/>
      <c r="O53" s="428"/>
      <c r="P53" s="428"/>
    </row>
    <row r="54" spans="1:16" customFormat="1">
      <c r="A54" s="12"/>
      <c r="B54" s="15"/>
      <c r="C54" s="15"/>
      <c r="D54" s="450"/>
      <c r="E54" s="450"/>
      <c r="F54" s="428"/>
      <c r="G54" s="428"/>
      <c r="H54" s="428"/>
      <c r="I54" s="428"/>
      <c r="J54" s="428"/>
      <c r="K54" s="428"/>
      <c r="L54" s="428"/>
      <c r="M54" s="428"/>
      <c r="N54" s="428"/>
      <c r="O54" s="428"/>
      <c r="P54" s="428"/>
    </row>
    <row r="55" spans="1:16" customFormat="1">
      <c r="A55" s="12"/>
      <c r="B55" s="15"/>
      <c r="C55" s="15"/>
      <c r="D55" s="450"/>
      <c r="E55" s="450"/>
      <c r="F55" s="428"/>
      <c r="G55" s="428"/>
      <c r="H55" s="428"/>
      <c r="I55" s="428"/>
      <c r="J55" s="428"/>
      <c r="K55" s="428"/>
      <c r="L55" s="428"/>
      <c r="M55" s="428"/>
      <c r="N55" s="428"/>
      <c r="O55" s="428"/>
      <c r="P55" s="428"/>
    </row>
    <row r="56" spans="1:16" customFormat="1">
      <c r="A56" s="12"/>
      <c r="B56" s="15"/>
      <c r="C56" s="15"/>
      <c r="D56" s="450"/>
      <c r="E56" s="450"/>
      <c r="F56" s="428"/>
      <c r="G56" s="428"/>
      <c r="H56" s="428"/>
      <c r="I56" s="428"/>
      <c r="J56" s="428"/>
      <c r="K56" s="428"/>
      <c r="L56" s="428"/>
      <c r="M56" s="428"/>
      <c r="N56" s="428"/>
      <c r="O56" s="428"/>
      <c r="P56" s="428"/>
    </row>
    <row r="57" spans="1:16" customFormat="1">
      <c r="A57" s="12"/>
      <c r="B57" s="15"/>
      <c r="C57" s="15"/>
      <c r="D57" s="450"/>
      <c r="E57" s="450"/>
      <c r="F57" s="428"/>
      <c r="G57" s="428"/>
      <c r="H57" s="428"/>
      <c r="I57" s="428"/>
      <c r="J57" s="428"/>
      <c r="K57" s="428"/>
      <c r="L57" s="428"/>
      <c r="M57" s="428"/>
      <c r="N57" s="428"/>
      <c r="O57" s="428"/>
      <c r="P57" s="428"/>
    </row>
    <row r="58" spans="1:16" customFormat="1">
      <c r="A58" s="12"/>
      <c r="B58" s="15"/>
      <c r="C58" s="15"/>
      <c r="D58" s="450"/>
      <c r="E58" s="450"/>
      <c r="F58" s="428"/>
      <c r="G58" s="428"/>
      <c r="H58" s="428"/>
      <c r="I58" s="428"/>
      <c r="J58" s="428"/>
      <c r="K58" s="428"/>
      <c r="L58" s="428"/>
      <c r="M58" s="428"/>
      <c r="N58" s="428"/>
      <c r="O58" s="428"/>
      <c r="P58" s="428"/>
    </row>
    <row r="59" spans="1:16" customFormat="1" ht="17">
      <c r="A59" s="4"/>
      <c r="B59" s="4"/>
      <c r="C59" s="4"/>
      <c r="D59" s="72"/>
      <c r="E59" s="72"/>
      <c r="F59" s="4"/>
      <c r="G59" s="4"/>
      <c r="H59" s="4"/>
      <c r="I59" s="72"/>
      <c r="J59" s="72"/>
      <c r="K59" s="72"/>
      <c r="L59" s="72"/>
      <c r="M59" s="72"/>
      <c r="N59" s="428"/>
      <c r="O59" s="428"/>
      <c r="P59" s="428"/>
    </row>
    <row r="60" spans="1:16" customFormat="1" ht="17">
      <c r="A60" s="12"/>
      <c r="B60" s="15"/>
      <c r="C60" s="15"/>
      <c r="D60" s="72"/>
      <c r="E60" s="72"/>
      <c r="F60" s="477"/>
      <c r="G60" s="72"/>
      <c r="H60" s="72"/>
      <c r="I60" s="72"/>
      <c r="J60" s="72"/>
      <c r="K60" s="72"/>
      <c r="L60" s="72"/>
      <c r="M60" s="72"/>
      <c r="N60" s="428"/>
      <c r="O60" s="428"/>
      <c r="P60" s="428"/>
    </row>
    <row r="61" spans="1:16" customFormat="1">
      <c r="A61" s="12"/>
      <c r="B61" s="15"/>
      <c r="C61" s="15"/>
      <c r="D61" s="72"/>
      <c r="E61" s="72"/>
      <c r="F61" s="12"/>
      <c r="G61" s="15"/>
      <c r="H61" s="15"/>
      <c r="I61" s="72"/>
      <c r="J61" s="72"/>
      <c r="K61" s="72"/>
      <c r="L61" s="72"/>
      <c r="M61" s="72"/>
      <c r="N61" s="428"/>
      <c r="O61" s="428"/>
      <c r="P61" s="428"/>
    </row>
    <row r="62" spans="1:16" customFormat="1">
      <c r="A62" s="12"/>
      <c r="B62" s="15"/>
      <c r="C62" s="15"/>
      <c r="D62" s="72"/>
      <c r="E62" s="72"/>
      <c r="F62" s="12"/>
      <c r="G62" s="15"/>
      <c r="H62" s="15"/>
      <c r="I62" s="72"/>
      <c r="J62" s="72"/>
      <c r="K62" s="72"/>
      <c r="L62" s="72"/>
      <c r="M62" s="72"/>
      <c r="N62" s="428"/>
      <c r="O62" s="428"/>
      <c r="P62" s="428"/>
    </row>
    <row r="63" spans="1:16" customFormat="1">
      <c r="A63" s="12"/>
      <c r="B63" s="15"/>
      <c r="C63" s="15"/>
      <c r="D63" s="72"/>
      <c r="E63" s="72"/>
      <c r="F63" s="12"/>
      <c r="G63" s="15"/>
      <c r="H63" s="15"/>
      <c r="I63" s="72"/>
      <c r="J63" s="72"/>
      <c r="K63" s="72"/>
      <c r="L63" s="72"/>
      <c r="M63" s="72"/>
      <c r="N63" s="428"/>
      <c r="O63" s="428"/>
      <c r="P63" s="428"/>
    </row>
    <row r="64" spans="1:16" customFormat="1">
      <c r="A64" s="12"/>
      <c r="B64" s="15"/>
      <c r="C64" s="15"/>
      <c r="D64" s="72"/>
      <c r="E64" s="72"/>
      <c r="F64" s="12"/>
      <c r="G64" s="15"/>
      <c r="H64" s="15"/>
      <c r="I64" s="72"/>
      <c r="J64" s="72"/>
      <c r="K64" s="72"/>
      <c r="L64" s="72"/>
      <c r="M64" s="72"/>
      <c r="N64" s="428"/>
      <c r="O64" s="428"/>
      <c r="P64" s="428"/>
    </row>
    <row r="65" spans="1:16" customFormat="1">
      <c r="A65" s="464"/>
      <c r="B65" s="15"/>
      <c r="C65" s="15"/>
      <c r="D65" s="72"/>
      <c r="E65" s="72"/>
      <c r="F65" s="12"/>
      <c r="G65" s="15"/>
      <c r="H65" s="15"/>
      <c r="I65" s="72"/>
      <c r="J65" s="72"/>
      <c r="K65" s="72"/>
      <c r="L65" s="72"/>
      <c r="M65" s="72"/>
      <c r="N65" s="428"/>
      <c r="O65" s="428"/>
      <c r="P65" s="428"/>
    </row>
    <row r="66" spans="1:16" customFormat="1">
      <c r="A66" s="12"/>
      <c r="B66" s="15"/>
      <c r="C66" s="15"/>
      <c r="D66" s="72"/>
      <c r="E66" s="72"/>
      <c r="F66" s="12"/>
      <c r="G66" s="15"/>
      <c r="H66" s="15"/>
      <c r="I66" s="72"/>
      <c r="J66" s="72"/>
      <c r="K66" s="72"/>
      <c r="L66" s="72"/>
      <c r="M66" s="72"/>
      <c r="N66" s="428"/>
      <c r="O66" s="428"/>
      <c r="P66" s="428"/>
    </row>
    <row r="67" spans="1:16" customFormat="1">
      <c r="A67" s="12"/>
      <c r="B67" s="15"/>
      <c r="C67" s="15"/>
      <c r="D67" s="72"/>
      <c r="E67" s="72"/>
      <c r="F67" s="12"/>
      <c r="G67" s="15"/>
      <c r="H67" s="15"/>
      <c r="I67" s="72"/>
      <c r="J67" s="72"/>
      <c r="K67" s="72"/>
      <c r="L67" s="72"/>
      <c r="M67" s="72"/>
      <c r="N67" s="428"/>
      <c r="O67" s="428"/>
      <c r="P67" s="428"/>
    </row>
    <row r="68" spans="1:16" customFormat="1">
      <c r="A68" s="12"/>
      <c r="B68" s="15"/>
      <c r="C68" s="15"/>
      <c r="D68" s="72"/>
      <c r="E68" s="72"/>
      <c r="F68" s="12"/>
      <c r="G68" s="15"/>
      <c r="H68" s="15"/>
      <c r="I68" s="72"/>
      <c r="J68" s="72"/>
      <c r="K68" s="72"/>
      <c r="L68" s="72"/>
      <c r="M68" s="72"/>
      <c r="N68" s="428"/>
      <c r="O68" s="428"/>
      <c r="P68" s="428"/>
    </row>
    <row r="69" spans="1:16" customFormat="1">
      <c r="A69" s="12"/>
      <c r="B69" s="15"/>
      <c r="C69" s="15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428"/>
      <c r="O69" s="428"/>
      <c r="P69" s="428"/>
    </row>
    <row r="70" spans="1:16" customFormat="1">
      <c r="A70" s="12"/>
      <c r="B70" s="15"/>
      <c r="C70" s="15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428"/>
      <c r="O70" s="428"/>
      <c r="P70" s="428"/>
    </row>
    <row r="71" spans="1:16" customFormat="1">
      <c r="A71" s="72"/>
      <c r="B71" s="496"/>
      <c r="C71" s="496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428"/>
      <c r="O71" s="428"/>
      <c r="P71" s="428"/>
    </row>
    <row r="72" spans="1:16" customFormat="1">
      <c r="A72" s="72"/>
      <c r="B72" s="66"/>
      <c r="C72" s="496"/>
      <c r="D72" s="72"/>
      <c r="E72" s="72"/>
      <c r="F72" s="72"/>
      <c r="G72" s="72"/>
      <c r="H72" s="66"/>
      <c r="I72" s="66"/>
      <c r="J72" s="66"/>
      <c r="K72" s="72"/>
      <c r="L72" s="72"/>
      <c r="M72" s="72"/>
      <c r="N72" s="428"/>
      <c r="O72" s="428"/>
      <c r="P72" s="428"/>
    </row>
    <row r="73" spans="1:16" customFormat="1" ht="17">
      <c r="A73" s="71"/>
      <c r="B73" s="497"/>
      <c r="C73" s="497"/>
      <c r="D73" s="72"/>
      <c r="E73" s="72"/>
      <c r="F73" s="72"/>
      <c r="G73" s="72"/>
      <c r="H73" s="71"/>
      <c r="I73" s="498"/>
      <c r="J73" s="498"/>
      <c r="K73" s="72"/>
      <c r="L73" s="72"/>
      <c r="M73" s="72"/>
      <c r="N73" s="428"/>
      <c r="O73" s="428"/>
      <c r="P73" s="428"/>
    </row>
    <row r="74" spans="1:16" customFormat="1" ht="17">
      <c r="A74" s="4"/>
      <c r="B74" s="4"/>
      <c r="C74" s="4"/>
      <c r="D74" s="4"/>
      <c r="E74" s="4"/>
      <c r="F74" s="4"/>
      <c r="G74" s="72"/>
      <c r="H74" s="4"/>
      <c r="I74" s="4"/>
      <c r="J74" s="4"/>
      <c r="K74" s="4"/>
      <c r="L74" s="4"/>
      <c r="M74" s="72"/>
      <c r="N74" s="428"/>
      <c r="O74" s="428"/>
      <c r="P74" s="428"/>
    </row>
    <row r="75" spans="1:16" customFormat="1">
      <c r="A75" s="12"/>
      <c r="B75" s="15"/>
      <c r="C75" s="15"/>
      <c r="D75" s="57"/>
      <c r="E75" s="57"/>
      <c r="F75" s="499"/>
      <c r="G75" s="72"/>
      <c r="H75" s="12"/>
      <c r="I75" s="15"/>
      <c r="J75" s="15"/>
      <c r="K75" s="15"/>
      <c r="L75" s="500"/>
      <c r="M75" s="72"/>
      <c r="N75" s="428"/>
      <c r="O75" s="428"/>
      <c r="P75" s="428"/>
    </row>
    <row r="76" spans="1:16" customFormat="1">
      <c r="A76" s="12"/>
      <c r="B76" s="15"/>
      <c r="C76" s="15"/>
      <c r="D76" s="57"/>
      <c r="E76" s="57"/>
      <c r="F76" s="66"/>
      <c r="G76" s="72"/>
      <c r="H76" s="12"/>
      <c r="I76" s="15"/>
      <c r="J76" s="15"/>
      <c r="K76" s="15"/>
      <c r="L76" s="15"/>
      <c r="M76" s="72"/>
      <c r="N76" s="428"/>
      <c r="O76" s="428"/>
      <c r="P76" s="428"/>
    </row>
    <row r="77" spans="1:16" customFormat="1">
      <c r="A77" s="12"/>
      <c r="B77" s="15"/>
      <c r="C77" s="15"/>
      <c r="D77" s="496"/>
      <c r="E77" s="496"/>
      <c r="F77" s="71"/>
      <c r="G77" s="72"/>
      <c r="H77" s="72"/>
      <c r="I77" s="72"/>
      <c r="J77" s="72"/>
      <c r="K77" s="72"/>
      <c r="L77" s="72"/>
      <c r="M77" s="72"/>
      <c r="N77" s="428"/>
      <c r="O77" s="428"/>
      <c r="P77" s="428"/>
    </row>
    <row r="78" spans="1:16" customFormat="1">
      <c r="A78" s="12"/>
      <c r="B78" s="15"/>
      <c r="C78" s="15"/>
      <c r="D78" s="57"/>
      <c r="E78" s="57"/>
      <c r="F78" s="499"/>
      <c r="G78" s="72"/>
      <c r="H78" s="72"/>
      <c r="I78" s="501"/>
      <c r="J78" s="72"/>
      <c r="K78" s="72"/>
      <c r="L78" s="72"/>
      <c r="M78" s="72"/>
      <c r="N78" s="428"/>
      <c r="O78" s="428"/>
      <c r="P78" s="428"/>
    </row>
    <row r="79" spans="1:16" customFormat="1">
      <c r="A79" s="12"/>
      <c r="B79" s="15"/>
      <c r="C79" s="15"/>
      <c r="D79" s="57"/>
      <c r="E79" s="57"/>
      <c r="F79" s="66"/>
      <c r="G79" s="72"/>
      <c r="H79" s="72"/>
      <c r="I79" s="72"/>
      <c r="J79" s="72"/>
      <c r="K79" s="72"/>
      <c r="L79" s="72"/>
      <c r="M79" s="72"/>
      <c r="N79" s="428"/>
      <c r="O79" s="428"/>
      <c r="P79" s="428"/>
    </row>
    <row r="80" spans="1:16" customFormat="1">
      <c r="A80" s="12"/>
      <c r="B80" s="15"/>
      <c r="C80" s="15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428"/>
      <c r="O80" s="428"/>
      <c r="P80" s="428"/>
    </row>
    <row r="81" spans="1:16" customFormat="1">
      <c r="A81" s="501"/>
      <c r="B81" s="15"/>
      <c r="C81" s="15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428"/>
      <c r="O81" s="428"/>
      <c r="P81" s="428"/>
    </row>
    <row r="82" spans="1:16" customFormat="1">
      <c r="A82" s="12"/>
      <c r="B82" s="15"/>
      <c r="C82" s="15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428"/>
      <c r="O82" s="428"/>
      <c r="P82" s="428"/>
    </row>
    <row r="83" spans="1:16" customFormat="1">
      <c r="A83" s="72"/>
      <c r="B83" s="72"/>
      <c r="C83" s="72"/>
      <c r="D83" s="72"/>
      <c r="E83" s="72"/>
      <c r="F83" s="502"/>
      <c r="G83" s="428"/>
      <c r="H83" s="428"/>
      <c r="I83" s="428"/>
      <c r="J83" s="428"/>
      <c r="K83" s="428"/>
      <c r="L83" s="428"/>
      <c r="M83" s="428"/>
      <c r="N83" s="428"/>
      <c r="O83" s="428"/>
      <c r="P83" s="428"/>
    </row>
    <row r="84" spans="1:16" customFormat="1">
      <c r="A84" s="15"/>
      <c r="B84" s="15"/>
      <c r="C84" s="15"/>
      <c r="D84" s="72"/>
      <c r="E84" s="72"/>
      <c r="F84" s="502"/>
      <c r="G84" s="502"/>
      <c r="H84" s="502"/>
      <c r="I84" s="502"/>
      <c r="J84" s="502"/>
      <c r="K84" s="502"/>
      <c r="L84" s="502"/>
      <c r="M84" s="502"/>
      <c r="N84" s="502"/>
      <c r="O84" s="428"/>
      <c r="P84" s="428"/>
    </row>
    <row r="85" spans="1:16" customFormat="1">
      <c r="A85" s="502"/>
      <c r="B85" s="69"/>
      <c r="C85" s="503"/>
      <c r="D85" s="502"/>
      <c r="E85" s="502"/>
      <c r="F85" s="502"/>
      <c r="G85" s="502"/>
      <c r="H85" s="502"/>
      <c r="I85" s="69"/>
      <c r="J85" s="502"/>
      <c r="K85" s="502"/>
      <c r="L85" s="502"/>
      <c r="M85" s="502"/>
      <c r="N85" s="502"/>
      <c r="O85" s="428"/>
      <c r="P85" s="428"/>
    </row>
    <row r="86" spans="1:16" customFormat="1" ht="17">
      <c r="A86" s="11"/>
      <c r="B86" s="497"/>
      <c r="C86" s="497"/>
      <c r="D86" s="72"/>
      <c r="E86" s="72"/>
      <c r="F86" s="502"/>
      <c r="G86" s="502"/>
      <c r="H86" s="11"/>
      <c r="I86" s="498"/>
      <c r="J86" s="498"/>
      <c r="K86" s="72"/>
      <c r="L86" s="502"/>
      <c r="M86" s="502"/>
      <c r="N86" s="502"/>
      <c r="O86" s="428"/>
      <c r="P86" s="428"/>
    </row>
    <row r="87" spans="1:16" customFormat="1" ht="17">
      <c r="A87" s="4"/>
      <c r="B87" s="4"/>
      <c r="C87" s="4"/>
      <c r="D87" s="2"/>
      <c r="E87" s="2"/>
      <c r="F87" s="4"/>
      <c r="G87" s="502"/>
      <c r="H87" s="4"/>
      <c r="I87" s="4"/>
      <c r="J87" s="2"/>
      <c r="K87" s="2"/>
      <c r="L87" s="4"/>
      <c r="M87" s="502"/>
      <c r="N87" s="502"/>
      <c r="O87" s="428"/>
      <c r="P87" s="428"/>
    </row>
    <row r="88" spans="1:16" customFormat="1">
      <c r="A88" s="12"/>
      <c r="B88" s="15"/>
      <c r="C88" s="15"/>
      <c r="D88" s="70"/>
      <c r="E88" s="70"/>
      <c r="F88" s="504"/>
      <c r="G88" s="502"/>
      <c r="H88" s="12"/>
      <c r="I88" s="15"/>
      <c r="J88" s="5"/>
      <c r="K88" s="5"/>
      <c r="L88" s="505"/>
      <c r="M88" s="502"/>
      <c r="N88" s="502"/>
      <c r="O88" s="428"/>
      <c r="P88" s="428"/>
    </row>
    <row r="89" spans="1:16" customFormat="1">
      <c r="A89" s="12"/>
      <c r="B89" s="15"/>
      <c r="C89" s="15"/>
      <c r="D89" s="70"/>
      <c r="E89" s="70"/>
      <c r="F89" s="69"/>
      <c r="G89" s="502"/>
      <c r="H89" s="12"/>
      <c r="I89" s="15"/>
      <c r="J89" s="5"/>
      <c r="K89" s="5"/>
      <c r="L89" s="506"/>
      <c r="M89" s="502"/>
      <c r="N89" s="502"/>
      <c r="O89" s="428"/>
      <c r="P89" s="428"/>
    </row>
    <row r="90" spans="1:16" customFormat="1">
      <c r="A90" s="12"/>
      <c r="B90" s="15"/>
      <c r="C90" s="15"/>
      <c r="D90" s="72"/>
      <c r="E90" s="72"/>
      <c r="F90" s="66"/>
      <c r="G90" s="502"/>
      <c r="H90" s="12"/>
      <c r="I90" s="15"/>
      <c r="J90" s="15"/>
      <c r="K90" s="72"/>
      <c r="L90" s="66"/>
      <c r="M90" s="502"/>
      <c r="N90" s="502"/>
      <c r="O90" s="428"/>
      <c r="P90" s="428"/>
    </row>
    <row r="91" spans="1:16" customFormat="1">
      <c r="A91" s="12"/>
      <c r="B91" s="15"/>
      <c r="C91" s="15"/>
      <c r="D91" s="70"/>
      <c r="E91" s="70"/>
      <c r="F91" s="504"/>
      <c r="G91" s="502"/>
      <c r="H91" s="502"/>
      <c r="I91" s="59"/>
      <c r="J91" s="502"/>
      <c r="K91" s="502"/>
      <c r="L91" s="502"/>
      <c r="M91" s="502"/>
      <c r="N91" s="502"/>
      <c r="O91" s="428"/>
      <c r="P91" s="428"/>
    </row>
    <row r="92" spans="1:16" customFormat="1">
      <c r="A92" s="6"/>
      <c r="B92" s="15"/>
      <c r="C92" s="70"/>
      <c r="D92" s="70"/>
      <c r="E92" s="70"/>
      <c r="F92" s="69"/>
      <c r="G92" s="502"/>
      <c r="H92" s="502"/>
      <c r="I92" s="502"/>
      <c r="J92" s="502"/>
      <c r="K92" s="502"/>
      <c r="L92" s="502"/>
      <c r="M92" s="502"/>
      <c r="N92" s="502"/>
      <c r="O92" s="428"/>
      <c r="P92" s="428"/>
    </row>
    <row r="93" spans="1:16" customFormat="1">
      <c r="A93" s="12"/>
      <c r="B93" s="15"/>
      <c r="C93" s="5"/>
      <c r="D93" s="502"/>
      <c r="E93" s="502"/>
      <c r="F93" s="502"/>
      <c r="G93" s="502"/>
      <c r="H93" s="502"/>
      <c r="I93" s="502"/>
      <c r="J93" s="502"/>
      <c r="K93" s="502"/>
      <c r="L93" s="502"/>
      <c r="M93" s="502"/>
      <c r="N93" s="502"/>
      <c r="O93" s="428"/>
      <c r="P93" s="428"/>
    </row>
    <row r="94" spans="1:16" customFormat="1">
      <c r="A94" s="59"/>
      <c r="B94" s="15"/>
      <c r="C94" s="15"/>
      <c r="D94" s="72"/>
      <c r="E94" s="72"/>
      <c r="F94" s="502"/>
      <c r="G94" s="502"/>
      <c r="H94" s="502"/>
      <c r="I94" s="502"/>
      <c r="J94" s="502"/>
      <c r="K94" s="502"/>
      <c r="L94" s="502"/>
      <c r="M94" s="502"/>
      <c r="N94" s="502"/>
      <c r="O94" s="428"/>
      <c r="P94" s="428"/>
    </row>
    <row r="95" spans="1:16" customFormat="1">
      <c r="A95" s="12"/>
      <c r="B95" s="15"/>
      <c r="C95" s="15"/>
      <c r="D95" s="72"/>
      <c r="E95" s="72"/>
      <c r="F95" s="502"/>
      <c r="G95" s="502"/>
      <c r="H95" s="502"/>
      <c r="I95" s="502"/>
      <c r="J95" s="502"/>
      <c r="K95" s="502"/>
      <c r="L95" s="502"/>
      <c r="M95" s="502"/>
      <c r="N95" s="502"/>
      <c r="O95" s="428"/>
      <c r="P95" s="428"/>
    </row>
    <row r="96" spans="1:16" customFormat="1">
      <c r="A96" s="12"/>
      <c r="B96" s="15"/>
      <c r="C96" s="15"/>
      <c r="D96" s="72"/>
      <c r="E96" s="72"/>
      <c r="F96" s="502"/>
      <c r="G96" s="428"/>
      <c r="H96" s="428"/>
      <c r="I96" s="428"/>
      <c r="J96" s="428"/>
      <c r="K96" s="428"/>
      <c r="L96" s="428"/>
      <c r="M96" s="428"/>
      <c r="N96" s="428"/>
      <c r="O96" s="428"/>
      <c r="P96" s="428"/>
    </row>
    <row r="97" spans="1:16" customFormat="1">
      <c r="A97" s="12"/>
      <c r="B97" s="15"/>
      <c r="C97" s="15"/>
      <c r="D97" s="72"/>
      <c r="E97" s="72"/>
      <c r="F97" s="502"/>
      <c r="G97" s="428"/>
      <c r="H97" s="428"/>
      <c r="I97" s="428"/>
      <c r="J97" s="428"/>
      <c r="K97" s="428"/>
      <c r="L97" s="428"/>
      <c r="M97" s="428"/>
      <c r="N97" s="428"/>
      <c r="O97" s="428"/>
      <c r="P97" s="428"/>
    </row>
    <row r="98" spans="1:16" customFormat="1">
      <c r="A98" s="12"/>
      <c r="B98" s="15"/>
      <c r="C98" s="15"/>
      <c r="D98" s="72"/>
      <c r="E98" s="72"/>
      <c r="F98" s="502"/>
      <c r="G98" s="428"/>
      <c r="H98" s="428"/>
      <c r="I98" s="428"/>
      <c r="J98" s="428"/>
      <c r="K98" s="428"/>
      <c r="L98" s="428"/>
      <c r="M98" s="428"/>
      <c r="N98" s="428"/>
      <c r="O98" s="428"/>
      <c r="P98" s="428"/>
    </row>
    <row r="99" spans="1:16" customFormat="1">
      <c r="A99" s="428"/>
      <c r="B99" s="54"/>
      <c r="C99" s="432"/>
      <c r="D99" s="502"/>
      <c r="E99" s="502"/>
      <c r="F99" s="502"/>
      <c r="G99" s="428"/>
      <c r="H99" s="428"/>
      <c r="I99" s="54"/>
      <c r="J99" s="428"/>
      <c r="K99" s="428"/>
      <c r="L99" s="428"/>
      <c r="M99" s="428"/>
      <c r="N99" s="428"/>
      <c r="O99" s="428"/>
      <c r="P99" s="428"/>
    </row>
    <row r="100" spans="1:16" customFormat="1" ht="17">
      <c r="A100" s="71"/>
      <c r="B100" s="497"/>
      <c r="C100" s="497"/>
      <c r="D100" s="72"/>
      <c r="E100" s="72"/>
      <c r="F100" s="72"/>
      <c r="G100" s="72"/>
      <c r="H100" s="71"/>
      <c r="I100" s="498"/>
      <c r="J100" s="498"/>
      <c r="K100" s="72"/>
      <c r="L100" s="72"/>
      <c r="M100" s="72"/>
      <c r="N100" s="428"/>
      <c r="O100" s="428"/>
      <c r="P100" s="428"/>
    </row>
    <row r="101" spans="1:16" customFormat="1" ht="17">
      <c r="A101" s="4"/>
      <c r="B101" s="4"/>
      <c r="C101" s="4"/>
      <c r="D101" s="4"/>
      <c r="E101" s="4"/>
      <c r="F101" s="4"/>
      <c r="G101" s="72"/>
      <c r="H101" s="4"/>
      <c r="I101" s="4"/>
      <c r="J101" s="4"/>
      <c r="K101" s="4"/>
      <c r="L101" s="4"/>
      <c r="M101" s="72"/>
      <c r="N101" s="428"/>
      <c r="O101" s="428"/>
      <c r="P101" s="428"/>
    </row>
    <row r="102" spans="1:16" customFormat="1">
      <c r="A102" s="12"/>
      <c r="B102" s="15"/>
      <c r="C102" s="15"/>
      <c r="D102" s="57"/>
      <c r="E102" s="57"/>
      <c r="F102" s="499"/>
      <c r="G102" s="72"/>
      <c r="H102" s="12"/>
      <c r="I102" s="15"/>
      <c r="J102" s="57"/>
      <c r="K102" s="57"/>
      <c r="L102" s="66"/>
      <c r="M102" s="72"/>
      <c r="N102" s="428"/>
      <c r="O102" s="428"/>
      <c r="P102" s="428"/>
    </row>
    <row r="103" spans="1:16" customFormat="1">
      <c r="A103" s="12"/>
      <c r="B103" s="15"/>
      <c r="C103" s="15"/>
      <c r="D103" s="57"/>
      <c r="E103" s="57"/>
      <c r="F103" s="66"/>
      <c r="G103" s="72"/>
      <c r="H103" s="12"/>
      <c r="I103" s="15"/>
      <c r="J103" s="57"/>
      <c r="K103" s="57"/>
      <c r="L103" s="66"/>
      <c r="M103" s="72"/>
      <c r="N103" s="428"/>
      <c r="O103" s="428"/>
      <c r="P103" s="428"/>
    </row>
    <row r="104" spans="1:16" customFormat="1">
      <c r="A104" s="12"/>
      <c r="B104" s="15"/>
      <c r="C104" s="15"/>
      <c r="D104" s="72"/>
      <c r="E104" s="72"/>
      <c r="F104" s="66"/>
      <c r="G104" s="72"/>
      <c r="H104" s="12"/>
      <c r="I104" s="15"/>
      <c r="J104" s="15"/>
      <c r="K104" s="72"/>
      <c r="L104" s="66"/>
      <c r="M104" s="72"/>
      <c r="N104" s="428"/>
      <c r="O104" s="428"/>
      <c r="P104" s="428"/>
    </row>
    <row r="105" spans="1:16" customFormat="1">
      <c r="A105" s="12"/>
      <c r="B105" s="15"/>
      <c r="C105" s="15"/>
      <c r="D105" s="57"/>
      <c r="E105" s="57"/>
      <c r="F105" s="499"/>
      <c r="G105" s="72"/>
      <c r="H105" s="72"/>
      <c r="I105" s="501"/>
      <c r="J105" s="72"/>
      <c r="K105" s="72"/>
      <c r="L105" s="72"/>
      <c r="M105" s="72"/>
      <c r="N105" s="428"/>
      <c r="O105" s="428"/>
      <c r="P105" s="428"/>
    </row>
    <row r="106" spans="1:16" customFormat="1">
      <c r="A106" s="12"/>
      <c r="B106" s="15"/>
      <c r="C106" s="57"/>
      <c r="D106" s="57"/>
      <c r="E106" s="57"/>
      <c r="F106" s="66"/>
      <c r="G106" s="72"/>
      <c r="H106" s="12"/>
      <c r="I106" s="496"/>
      <c r="J106" s="72"/>
      <c r="K106" s="72"/>
      <c r="L106" s="72"/>
      <c r="M106" s="72"/>
      <c r="N106" s="428"/>
      <c r="O106" s="428"/>
      <c r="P106" s="428"/>
    </row>
    <row r="107" spans="1:16" customFormat="1">
      <c r="A107" s="12"/>
      <c r="B107" s="15"/>
      <c r="C107" s="15"/>
      <c r="D107" s="72"/>
      <c r="E107" s="72"/>
      <c r="F107" s="72"/>
      <c r="G107" s="72"/>
      <c r="H107" s="12"/>
      <c r="I107" s="15"/>
      <c r="J107" s="72"/>
      <c r="K107" s="72"/>
      <c r="L107" s="72"/>
      <c r="M107" s="72"/>
      <c r="N107" s="428"/>
      <c r="O107" s="428"/>
      <c r="P107" s="428"/>
    </row>
    <row r="108" spans="1:16" customFormat="1">
      <c r="A108" s="72"/>
      <c r="B108" s="501"/>
      <c r="C108" s="15"/>
      <c r="D108" s="72"/>
      <c r="E108" s="72"/>
      <c r="F108" s="72"/>
      <c r="G108" s="72"/>
      <c r="H108" s="72"/>
      <c r="I108" s="501"/>
      <c r="J108" s="72"/>
      <c r="K108" s="72"/>
      <c r="L108" s="72"/>
      <c r="M108" s="72"/>
      <c r="N108" s="428"/>
      <c r="O108" s="428"/>
      <c r="P108" s="428"/>
    </row>
    <row r="109" spans="1:16" customFormat="1">
      <c r="A109" s="12"/>
      <c r="B109" s="496"/>
      <c r="C109" s="15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428"/>
      <c r="O109" s="428"/>
      <c r="P109" s="428"/>
    </row>
    <row r="110" spans="1:16" customFormat="1">
      <c r="A110" s="12"/>
      <c r="B110" s="15"/>
      <c r="C110" s="15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428"/>
      <c r="O110" s="428"/>
      <c r="P110" s="428"/>
    </row>
    <row r="111" spans="1:16" customFormat="1">
      <c r="A111" s="12"/>
      <c r="B111" s="15"/>
      <c r="C111" s="15"/>
      <c r="D111" s="72"/>
      <c r="E111" s="72"/>
      <c r="F111" s="502"/>
      <c r="G111" s="428"/>
      <c r="H111" s="428"/>
      <c r="I111" s="428"/>
      <c r="J111" s="428"/>
      <c r="K111" s="428"/>
      <c r="L111" s="428"/>
      <c r="M111" s="428"/>
      <c r="N111" s="428"/>
      <c r="O111" s="428"/>
      <c r="P111" s="428"/>
    </row>
    <row r="112" spans="1:16" customFormat="1">
      <c r="A112" s="428"/>
      <c r="B112" s="428"/>
      <c r="C112" s="428"/>
      <c r="D112" s="428"/>
      <c r="E112" s="428"/>
      <c r="F112" s="428"/>
      <c r="G112" s="428"/>
      <c r="H112" s="428"/>
      <c r="I112" s="428"/>
      <c r="J112" s="428"/>
      <c r="K112" s="428"/>
      <c r="L112" s="428"/>
      <c r="M112" s="428"/>
      <c r="N112" s="428"/>
      <c r="O112" s="428"/>
      <c r="P112" s="428"/>
    </row>
    <row r="113" spans="1:16" customFormat="1">
      <c r="A113" s="428"/>
      <c r="B113" s="428"/>
      <c r="C113" s="428"/>
      <c r="D113" s="428"/>
      <c r="E113" s="428"/>
      <c r="F113" s="428"/>
      <c r="G113" s="428"/>
      <c r="H113" s="428"/>
      <c r="I113" s="428"/>
      <c r="J113" s="428"/>
      <c r="K113" s="428"/>
      <c r="L113" s="428"/>
      <c r="M113" s="428"/>
      <c r="N113" s="428"/>
      <c r="O113" s="428"/>
      <c r="P113" s="428"/>
    </row>
    <row r="114" spans="1:16" customFormat="1">
      <c r="A114" s="428"/>
      <c r="B114" s="428"/>
      <c r="C114" s="428"/>
      <c r="D114" s="428"/>
      <c r="E114" s="428"/>
      <c r="F114" s="428"/>
      <c r="G114" s="428"/>
      <c r="H114" s="428"/>
      <c r="I114" s="428"/>
      <c r="J114" s="428"/>
      <c r="K114" s="428"/>
      <c r="L114" s="428"/>
      <c r="M114" s="428"/>
      <c r="N114" s="428"/>
      <c r="O114" s="428"/>
      <c r="P114" s="428"/>
    </row>
    <row r="115" spans="1:16" customFormat="1">
      <c r="A115" s="428"/>
      <c r="B115" s="428"/>
      <c r="C115" s="428"/>
      <c r="D115" s="428"/>
      <c r="E115" s="428"/>
      <c r="F115" s="428"/>
      <c r="G115" s="428"/>
      <c r="H115" s="428"/>
      <c r="I115" s="428"/>
      <c r="J115" s="428"/>
      <c r="K115" s="428"/>
      <c r="L115" s="428"/>
      <c r="M115" s="428"/>
      <c r="N115" s="428"/>
      <c r="O115" s="428"/>
      <c r="P115" s="428"/>
    </row>
    <row r="116" spans="1:16" customFormat="1">
      <c r="A116" s="428"/>
      <c r="B116" s="428"/>
      <c r="C116" s="428"/>
      <c r="D116" s="428"/>
      <c r="E116" s="428"/>
      <c r="F116" s="428"/>
      <c r="G116" s="428"/>
      <c r="H116" s="428"/>
      <c r="I116" s="428"/>
      <c r="J116" s="428"/>
      <c r="K116" s="428"/>
      <c r="L116" s="428"/>
      <c r="M116" s="428"/>
      <c r="N116" s="428"/>
      <c r="O116" s="428"/>
      <c r="P116" s="428"/>
    </row>
    <row r="117" spans="1:16" customFormat="1">
      <c r="A117" s="428"/>
      <c r="B117" s="428"/>
      <c r="C117" s="428"/>
      <c r="D117" s="428"/>
      <c r="E117" s="428"/>
      <c r="F117" s="428"/>
      <c r="G117" s="428"/>
      <c r="H117" s="428"/>
      <c r="I117" s="428"/>
      <c r="J117" s="428"/>
      <c r="K117" s="428"/>
      <c r="L117" s="428"/>
      <c r="M117" s="428"/>
      <c r="N117" s="428"/>
      <c r="O117" s="428"/>
      <c r="P117" s="428"/>
    </row>
    <row r="118" spans="1:16" customFormat="1">
      <c r="A118" s="428"/>
      <c r="B118" s="428"/>
      <c r="C118" s="428"/>
      <c r="D118" s="428"/>
      <c r="E118" s="428"/>
      <c r="F118" s="428"/>
      <c r="G118" s="428"/>
      <c r="H118" s="428"/>
      <c r="I118" s="428"/>
      <c r="J118" s="428"/>
      <c r="K118" s="428"/>
      <c r="L118" s="428"/>
      <c r="M118" s="428"/>
      <c r="N118" s="428"/>
      <c r="O118" s="428"/>
      <c r="P118" s="428"/>
    </row>
    <row r="119" spans="1:16" customFormat="1">
      <c r="A119" s="428"/>
      <c r="B119" s="428"/>
      <c r="C119" s="428"/>
      <c r="D119" s="428"/>
      <c r="E119" s="428"/>
      <c r="F119" s="428"/>
      <c r="G119" s="428"/>
      <c r="H119" s="428"/>
      <c r="I119" s="428"/>
      <c r="J119" s="428"/>
      <c r="K119" s="428"/>
      <c r="L119" s="428"/>
      <c r="M119" s="428"/>
      <c r="N119" s="428"/>
      <c r="O119" s="428"/>
      <c r="P119" s="428"/>
    </row>
    <row r="120" spans="1:16" customFormat="1">
      <c r="A120" s="428"/>
      <c r="B120" s="428"/>
      <c r="C120" s="428"/>
      <c r="D120" s="428"/>
      <c r="E120" s="428"/>
      <c r="F120" s="428"/>
      <c r="G120" s="428"/>
      <c r="H120" s="428"/>
      <c r="I120" s="428"/>
      <c r="J120" s="428"/>
      <c r="K120" s="428"/>
      <c r="L120" s="428"/>
      <c r="M120" s="428"/>
      <c r="N120" s="428"/>
      <c r="O120" s="428"/>
      <c r="P120" s="428"/>
    </row>
    <row r="121" spans="1:16" customFormat="1">
      <c r="A121" s="428"/>
      <c r="B121" s="428"/>
      <c r="C121" s="428"/>
      <c r="D121" s="428"/>
      <c r="E121" s="428"/>
      <c r="F121" s="428"/>
      <c r="G121" s="428"/>
      <c r="H121" s="428"/>
      <c r="I121" s="428"/>
      <c r="J121" s="428"/>
      <c r="K121" s="428"/>
      <c r="L121" s="428"/>
      <c r="M121" s="428"/>
      <c r="N121" s="428"/>
      <c r="O121" s="428"/>
      <c r="P121" s="428"/>
    </row>
    <row r="122" spans="1:16" customFormat="1">
      <c r="A122" s="428"/>
      <c r="B122" s="428"/>
      <c r="C122" s="428"/>
      <c r="D122" s="428"/>
      <c r="E122" s="428"/>
      <c r="F122" s="428"/>
      <c r="G122" s="428"/>
      <c r="H122" s="428"/>
      <c r="I122" s="428"/>
      <c r="J122" s="428"/>
      <c r="K122" s="428"/>
      <c r="L122" s="428"/>
      <c r="M122" s="428"/>
      <c r="N122" s="428"/>
      <c r="O122" s="428"/>
      <c r="P122" s="428"/>
    </row>
    <row r="123" spans="1:16" customFormat="1">
      <c r="A123" s="428"/>
      <c r="B123" s="428"/>
      <c r="C123" s="428"/>
      <c r="D123" s="428"/>
      <c r="E123" s="428"/>
      <c r="F123" s="428"/>
      <c r="G123" s="428"/>
      <c r="H123" s="428"/>
      <c r="I123" s="428"/>
      <c r="J123" s="428"/>
      <c r="K123" s="428"/>
      <c r="L123" s="428"/>
      <c r="M123" s="428"/>
      <c r="N123" s="428"/>
      <c r="O123" s="428"/>
      <c r="P123" s="428"/>
    </row>
    <row r="124" spans="1:16" customFormat="1">
      <c r="A124" s="428"/>
      <c r="B124" s="428"/>
      <c r="C124" s="428"/>
      <c r="D124" s="428"/>
      <c r="E124" s="428"/>
      <c r="F124" s="428"/>
      <c r="G124" s="428"/>
      <c r="H124" s="428"/>
      <c r="I124" s="428"/>
      <c r="J124" s="428"/>
      <c r="K124" s="428"/>
      <c r="L124" s="428"/>
      <c r="M124" s="428"/>
      <c r="N124" s="428"/>
      <c r="O124" s="428"/>
      <c r="P124" s="428"/>
    </row>
    <row r="125" spans="1:16" customFormat="1">
      <c r="A125" s="428"/>
      <c r="B125" s="428"/>
      <c r="C125" s="428"/>
      <c r="D125" s="428"/>
      <c r="E125" s="428"/>
      <c r="F125" s="428"/>
      <c r="G125" s="428"/>
      <c r="H125" s="428"/>
      <c r="I125" s="428"/>
      <c r="J125" s="428"/>
      <c r="K125" s="428"/>
      <c r="L125" s="428"/>
      <c r="M125" s="428"/>
      <c r="N125" s="428"/>
      <c r="O125" s="428"/>
      <c r="P125" s="428"/>
    </row>
    <row r="126" spans="1:16" customFormat="1">
      <c r="A126" s="428"/>
      <c r="B126" s="428"/>
      <c r="C126" s="428"/>
      <c r="D126" s="428"/>
      <c r="E126" s="428"/>
      <c r="F126" s="428"/>
      <c r="G126" s="428"/>
      <c r="H126" s="428"/>
      <c r="I126" s="428"/>
      <c r="J126" s="428"/>
      <c r="K126" s="428"/>
      <c r="L126" s="428"/>
      <c r="M126" s="428"/>
      <c r="N126" s="428"/>
      <c r="O126" s="428"/>
      <c r="P126" s="428"/>
    </row>
    <row r="127" spans="1:16" customFormat="1">
      <c r="A127" s="428"/>
      <c r="B127" s="428"/>
      <c r="C127" s="428"/>
      <c r="D127" s="428"/>
      <c r="E127" s="428"/>
      <c r="F127" s="428"/>
      <c r="G127" s="428"/>
      <c r="H127" s="428"/>
      <c r="I127" s="428"/>
      <c r="J127" s="428"/>
      <c r="K127" s="428"/>
      <c r="L127" s="428"/>
      <c r="M127" s="428"/>
      <c r="N127" s="428"/>
      <c r="O127" s="428"/>
      <c r="P127" s="428"/>
    </row>
    <row r="128" spans="1:16" customFormat="1">
      <c r="A128" s="428"/>
      <c r="B128" s="428"/>
      <c r="C128" s="428"/>
      <c r="D128" s="428"/>
      <c r="E128" s="428"/>
      <c r="F128" s="428"/>
      <c r="G128" s="428"/>
      <c r="H128" s="428"/>
      <c r="I128" s="428"/>
      <c r="J128" s="428"/>
      <c r="K128" s="428"/>
      <c r="L128" s="428"/>
      <c r="M128" s="428"/>
      <c r="N128" s="428"/>
      <c r="O128" s="428"/>
      <c r="P128" s="428"/>
    </row>
    <row r="129" spans="1:16" customFormat="1">
      <c r="A129" s="428"/>
      <c r="B129" s="428"/>
      <c r="C129" s="428"/>
      <c r="D129" s="428"/>
      <c r="E129" s="428"/>
      <c r="F129" s="428"/>
      <c r="G129" s="428"/>
      <c r="H129" s="428"/>
      <c r="I129" s="428"/>
      <c r="J129" s="428"/>
      <c r="K129" s="428"/>
      <c r="L129" s="428"/>
      <c r="M129" s="428"/>
      <c r="N129" s="428"/>
      <c r="O129" s="428"/>
      <c r="P129" s="428"/>
    </row>
    <row r="130" spans="1:16" customFormat="1">
      <c r="A130" s="428"/>
      <c r="B130" s="428"/>
      <c r="C130" s="428"/>
      <c r="D130" s="428"/>
      <c r="E130" s="428"/>
      <c r="F130" s="428"/>
      <c r="G130" s="428"/>
      <c r="H130" s="428"/>
      <c r="I130" s="428"/>
      <c r="J130" s="428"/>
      <c r="K130" s="428"/>
      <c r="L130" s="428"/>
      <c r="M130" s="428"/>
      <c r="N130" s="428"/>
      <c r="O130" s="428"/>
      <c r="P130" s="428"/>
    </row>
    <row r="131" spans="1:16" customFormat="1">
      <c r="A131" s="428"/>
      <c r="B131" s="428"/>
      <c r="C131" s="428"/>
      <c r="D131" s="428"/>
      <c r="E131" s="428"/>
      <c r="F131" s="428"/>
      <c r="G131" s="428"/>
      <c r="H131" s="428"/>
      <c r="I131" s="428"/>
      <c r="J131" s="428"/>
      <c r="K131" s="428"/>
      <c r="L131" s="428"/>
      <c r="M131" s="428"/>
      <c r="N131" s="428"/>
      <c r="O131" s="428"/>
      <c r="P131" s="428"/>
    </row>
    <row r="132" spans="1:16" customFormat="1">
      <c r="A132" s="428"/>
      <c r="B132" s="428"/>
      <c r="C132" s="428"/>
      <c r="D132" s="428"/>
      <c r="E132" s="428"/>
      <c r="F132" s="428"/>
      <c r="G132" s="428"/>
      <c r="H132" s="428"/>
      <c r="I132" s="428"/>
      <c r="J132" s="428"/>
      <c r="K132" s="428"/>
      <c r="L132" s="428"/>
      <c r="M132" s="428"/>
      <c r="N132" s="428"/>
      <c r="O132" s="428"/>
      <c r="P132" s="428"/>
    </row>
    <row r="133" spans="1:16" customFormat="1">
      <c r="A133" s="428"/>
      <c r="B133" s="428"/>
      <c r="C133" s="428"/>
      <c r="D133" s="428"/>
      <c r="E133" s="428"/>
      <c r="F133" s="428"/>
      <c r="G133" s="428"/>
      <c r="H133" s="428"/>
      <c r="I133" s="428"/>
      <c r="J133" s="428"/>
      <c r="K133" s="428"/>
      <c r="L133" s="428"/>
      <c r="M133" s="428"/>
      <c r="N133" s="428"/>
      <c r="O133" s="428"/>
      <c r="P133" s="428"/>
    </row>
    <row r="134" spans="1:16" customFormat="1">
      <c r="A134" s="428"/>
      <c r="B134" s="428"/>
      <c r="C134" s="428"/>
      <c r="D134" s="428"/>
      <c r="E134" s="428"/>
      <c r="F134" s="428"/>
      <c r="G134" s="428"/>
      <c r="H134" s="428"/>
      <c r="I134" s="428"/>
      <c r="J134" s="428"/>
      <c r="K134" s="428"/>
      <c r="L134" s="428"/>
      <c r="M134" s="428"/>
      <c r="N134" s="428"/>
      <c r="O134" s="428"/>
      <c r="P134" s="428"/>
    </row>
    <row r="135" spans="1:16" customFormat="1">
      <c r="A135" s="428"/>
      <c r="B135" s="428"/>
      <c r="C135" s="428"/>
      <c r="D135" s="428"/>
      <c r="E135" s="428"/>
      <c r="F135" s="428"/>
      <c r="G135" s="428"/>
      <c r="H135" s="428"/>
      <c r="I135" s="428"/>
      <c r="J135" s="428"/>
      <c r="K135" s="428"/>
      <c r="L135" s="428"/>
      <c r="M135" s="428"/>
      <c r="N135" s="428"/>
      <c r="O135" s="428"/>
      <c r="P135" s="428"/>
    </row>
    <row r="136" spans="1:16" customFormat="1">
      <c r="A136" s="428"/>
      <c r="B136" s="428"/>
      <c r="C136" s="502"/>
      <c r="D136" s="502"/>
      <c r="E136" s="502"/>
      <c r="F136" s="502"/>
      <c r="G136" s="502"/>
      <c r="H136" s="502"/>
      <c r="I136" s="502"/>
      <c r="J136" s="502"/>
      <c r="K136" s="428"/>
      <c r="L136" s="428"/>
      <c r="M136" s="428"/>
      <c r="N136" s="428"/>
      <c r="O136" s="428"/>
      <c r="P136" s="428"/>
    </row>
    <row r="137" spans="1:16" customFormat="1">
      <c r="A137" s="428"/>
      <c r="B137" s="428"/>
      <c r="C137" s="502"/>
      <c r="D137" s="502"/>
      <c r="E137" s="502"/>
      <c r="F137" s="495"/>
      <c r="G137" s="496"/>
      <c r="H137" s="496"/>
      <c r="I137" s="502"/>
      <c r="J137" s="502"/>
      <c r="K137" s="428"/>
      <c r="L137" s="428"/>
      <c r="M137" s="428"/>
      <c r="N137" s="428"/>
      <c r="O137" s="428"/>
      <c r="P137" s="428"/>
    </row>
    <row r="138" spans="1:16" customFormat="1" ht="17">
      <c r="A138" s="428"/>
      <c r="B138" s="428"/>
      <c r="C138" s="502"/>
      <c r="D138" s="502"/>
      <c r="E138" s="502"/>
      <c r="F138" s="4"/>
      <c r="G138" s="4"/>
      <c r="H138" s="4"/>
      <c r="I138" s="502"/>
      <c r="J138" s="502"/>
      <c r="K138" s="428"/>
      <c r="L138" s="428"/>
      <c r="M138" s="428"/>
      <c r="N138" s="428"/>
      <c r="O138" s="428"/>
      <c r="P138" s="428"/>
    </row>
    <row r="139" spans="1:16" customFormat="1">
      <c r="A139" s="428"/>
      <c r="B139" s="428"/>
      <c r="C139" s="502"/>
      <c r="D139" s="502"/>
      <c r="E139" s="502"/>
      <c r="F139" s="12"/>
      <c r="G139" s="15"/>
      <c r="H139" s="15"/>
      <c r="I139" s="502"/>
      <c r="J139" s="502"/>
      <c r="K139" s="428"/>
      <c r="L139" s="428"/>
      <c r="M139" s="428"/>
      <c r="N139" s="428"/>
      <c r="O139" s="428"/>
      <c r="P139" s="428"/>
    </row>
    <row r="140" spans="1:16" customFormat="1">
      <c r="A140" s="428"/>
      <c r="B140" s="428"/>
      <c r="C140" s="502"/>
      <c r="D140" s="502"/>
      <c r="E140" s="502"/>
      <c r="F140" s="12"/>
      <c r="G140" s="15"/>
      <c r="H140" s="15"/>
      <c r="I140" s="502"/>
      <c r="J140" s="502"/>
      <c r="K140" s="428"/>
      <c r="L140" s="428"/>
      <c r="M140" s="428"/>
      <c r="N140" s="428"/>
      <c r="O140" s="428"/>
      <c r="P140" s="428"/>
    </row>
    <row r="141" spans="1:16" customFormat="1">
      <c r="A141" s="428"/>
      <c r="B141" s="428"/>
      <c r="C141" s="502"/>
      <c r="D141" s="502"/>
      <c r="E141" s="502"/>
      <c r="F141" s="12"/>
      <c r="G141" s="15"/>
      <c r="H141" s="15"/>
      <c r="I141" s="502"/>
      <c r="J141" s="502"/>
      <c r="K141" s="428"/>
      <c r="L141" s="428"/>
      <c r="M141" s="428"/>
      <c r="N141" s="428"/>
      <c r="O141" s="428"/>
      <c r="P141" s="428"/>
    </row>
    <row r="142" spans="1:16" customFormat="1">
      <c r="A142" s="428"/>
      <c r="B142" s="428"/>
      <c r="C142" s="502"/>
      <c r="D142" s="502"/>
      <c r="E142" s="502"/>
      <c r="F142" s="12"/>
      <c r="G142" s="15"/>
      <c r="H142" s="15"/>
      <c r="I142" s="502"/>
      <c r="J142" s="502"/>
      <c r="K142" s="428"/>
      <c r="L142" s="428"/>
      <c r="M142" s="428"/>
      <c r="N142" s="428"/>
      <c r="O142" s="428"/>
      <c r="P142" s="428"/>
    </row>
    <row r="143" spans="1:16" customFormat="1">
      <c r="A143" s="428"/>
      <c r="B143" s="428"/>
      <c r="C143" s="502"/>
      <c r="D143" s="502"/>
      <c r="E143" s="502"/>
      <c r="F143" s="12"/>
      <c r="G143" s="15"/>
      <c r="H143" s="15"/>
      <c r="I143" s="502"/>
      <c r="J143" s="502"/>
      <c r="K143" s="428"/>
      <c r="L143" s="428"/>
      <c r="M143" s="428"/>
      <c r="N143" s="428"/>
      <c r="O143" s="428"/>
      <c r="P143" s="428"/>
    </row>
    <row r="144" spans="1:16" customFormat="1">
      <c r="A144" s="428"/>
      <c r="B144" s="428"/>
      <c r="C144" s="502"/>
      <c r="D144" s="502"/>
      <c r="E144" s="502"/>
      <c r="F144" s="12"/>
      <c r="G144" s="15"/>
      <c r="H144" s="15"/>
      <c r="I144" s="502"/>
      <c r="J144" s="502"/>
      <c r="K144" s="428"/>
      <c r="L144" s="428"/>
      <c r="M144" s="428"/>
      <c r="N144" s="428"/>
      <c r="O144" s="428"/>
      <c r="P144" s="428"/>
    </row>
    <row r="145" spans="1:16" customFormat="1">
      <c r="A145" s="428"/>
      <c r="B145" s="428"/>
      <c r="C145" s="502"/>
      <c r="D145" s="502"/>
      <c r="E145" s="502"/>
      <c r="F145" s="12"/>
      <c r="G145" s="15"/>
      <c r="H145" s="15"/>
      <c r="I145" s="502"/>
      <c r="J145" s="502"/>
      <c r="K145" s="428"/>
      <c r="L145" s="428"/>
      <c r="M145" s="428"/>
      <c r="N145" s="428"/>
      <c r="O145" s="428"/>
      <c r="P145" s="428"/>
    </row>
    <row r="146" spans="1:16" customFormat="1">
      <c r="A146" s="428"/>
      <c r="B146" s="428"/>
      <c r="C146" s="502"/>
      <c r="D146" s="502"/>
      <c r="E146" s="502"/>
      <c r="F146" s="12"/>
      <c r="G146" s="15"/>
      <c r="H146" s="15"/>
      <c r="I146" s="502"/>
      <c r="J146" s="502"/>
      <c r="K146" s="428"/>
      <c r="L146" s="428"/>
      <c r="M146" s="428"/>
      <c r="N146" s="428"/>
      <c r="O146" s="428"/>
      <c r="P146" s="428"/>
    </row>
    <row r="147" spans="1:16" customFormat="1">
      <c r="A147" s="428"/>
      <c r="B147" s="428"/>
      <c r="C147" s="502"/>
      <c r="D147" s="502"/>
      <c r="E147" s="502"/>
      <c r="F147" s="12"/>
      <c r="G147" s="15"/>
      <c r="H147" s="15"/>
      <c r="I147" s="502"/>
      <c r="J147" s="502"/>
      <c r="K147" s="428"/>
      <c r="L147" s="428"/>
      <c r="M147" s="428"/>
      <c r="N147" s="428"/>
      <c r="O147" s="428"/>
      <c r="P147" s="428"/>
    </row>
    <row r="148" spans="1:16" customFormat="1">
      <c r="A148" s="428"/>
      <c r="B148" s="428"/>
      <c r="C148" s="502"/>
      <c r="D148" s="502"/>
      <c r="E148" s="502"/>
      <c r="F148" s="502"/>
      <c r="G148" s="502"/>
      <c r="H148" s="502"/>
      <c r="I148" s="502"/>
      <c r="J148" s="502"/>
      <c r="K148" s="428"/>
      <c r="L148" s="428"/>
      <c r="M148" s="428"/>
      <c r="N148" s="428"/>
      <c r="O148" s="428"/>
      <c r="P148" s="428"/>
    </row>
    <row r="149" spans="1:16" customFormat="1">
      <c r="A149" s="428"/>
      <c r="B149" s="428"/>
      <c r="C149" s="502"/>
      <c r="D149" s="502"/>
      <c r="E149" s="502"/>
      <c r="F149" s="502"/>
      <c r="G149" s="502"/>
      <c r="H149" s="502"/>
      <c r="I149" s="502"/>
      <c r="J149" s="502"/>
      <c r="K149" s="428"/>
      <c r="L149" s="428"/>
      <c r="M149" s="428"/>
      <c r="N149" s="428"/>
      <c r="O149" s="428"/>
      <c r="P149" s="428"/>
    </row>
    <row r="150" spans="1:16" customFormat="1">
      <c r="A150" s="428"/>
      <c r="B150" s="428"/>
      <c r="C150" s="502"/>
      <c r="D150" s="502"/>
      <c r="E150" s="502"/>
      <c r="F150" s="502"/>
      <c r="G150" s="502"/>
      <c r="H150" s="502"/>
      <c r="I150" s="502"/>
      <c r="J150" s="502"/>
      <c r="K150" s="428"/>
      <c r="L150" s="428"/>
      <c r="M150" s="428"/>
      <c r="N150" s="428"/>
      <c r="O150" s="428"/>
      <c r="P150" s="428"/>
    </row>
    <row r="151" spans="1:16" customFormat="1">
      <c r="A151" s="428"/>
      <c r="B151" s="428"/>
      <c r="C151" s="428"/>
      <c r="D151" s="428"/>
      <c r="E151" s="428"/>
      <c r="F151" s="428"/>
      <c r="G151" s="428"/>
      <c r="H151" s="428"/>
      <c r="I151" s="428"/>
      <c r="J151" s="428"/>
      <c r="K151" s="428"/>
      <c r="L151" s="428"/>
      <c r="M151" s="428"/>
      <c r="N151" s="428"/>
      <c r="O151" s="428"/>
      <c r="P151" s="428"/>
    </row>
    <row r="152" spans="1:16" customFormat="1">
      <c r="A152" s="428"/>
      <c r="B152" s="428"/>
      <c r="C152" s="428"/>
      <c r="D152" s="428"/>
      <c r="E152" s="428"/>
      <c r="F152" s="428"/>
      <c r="G152" s="428"/>
      <c r="H152" s="428"/>
      <c r="I152" s="428"/>
      <c r="J152" s="428"/>
      <c r="K152" s="428"/>
      <c r="L152" s="428"/>
      <c r="M152" s="428"/>
      <c r="N152" s="428"/>
      <c r="O152" s="428"/>
      <c r="P152" s="428"/>
    </row>
    <row r="153" spans="1:16" customFormat="1">
      <c r="A153" s="428"/>
      <c r="B153" s="428"/>
      <c r="C153" s="428"/>
      <c r="D153" s="428"/>
      <c r="E153" s="428"/>
      <c r="F153" s="428"/>
      <c r="G153" s="428"/>
      <c r="H153" s="428"/>
      <c r="I153" s="428"/>
      <c r="J153" s="428"/>
      <c r="K153" s="428"/>
      <c r="L153" s="428"/>
      <c r="M153" s="428"/>
      <c r="N153" s="428"/>
      <c r="O153" s="428"/>
      <c r="P153" s="428"/>
    </row>
    <row r="154" spans="1:16" customFormat="1">
      <c r="A154" s="428"/>
      <c r="B154" s="428"/>
      <c r="C154" s="428"/>
      <c r="D154" s="428"/>
      <c r="E154" s="428"/>
      <c r="F154" s="428"/>
      <c r="G154" s="428"/>
      <c r="H154" s="428"/>
      <c r="I154" s="428"/>
      <c r="J154" s="428"/>
      <c r="K154" s="428"/>
      <c r="L154" s="428"/>
      <c r="M154" s="428"/>
      <c r="N154" s="428"/>
      <c r="O154" s="428"/>
      <c r="P154" s="428"/>
    </row>
    <row r="155" spans="1:16" customFormat="1">
      <c r="A155" s="428"/>
      <c r="B155" s="428"/>
      <c r="C155" s="428"/>
      <c r="D155" s="428"/>
      <c r="E155" s="428"/>
      <c r="F155" s="428"/>
      <c r="G155" s="428"/>
      <c r="H155" s="428"/>
      <c r="I155" s="428"/>
      <c r="J155" s="428"/>
      <c r="K155" s="428"/>
      <c r="L155" s="428"/>
      <c r="M155" s="428"/>
      <c r="N155" s="428"/>
      <c r="O155" s="428"/>
      <c r="P155" s="428"/>
    </row>
    <row r="156" spans="1:16" customFormat="1">
      <c r="A156" s="428"/>
      <c r="B156" s="428"/>
      <c r="C156" s="428"/>
      <c r="D156" s="428"/>
      <c r="E156" s="428"/>
      <c r="F156" s="428"/>
      <c r="G156" s="428"/>
      <c r="H156" s="428"/>
      <c r="I156" s="428"/>
      <c r="J156" s="428"/>
      <c r="K156" s="428"/>
      <c r="L156" s="428"/>
      <c r="M156" s="428"/>
      <c r="N156" s="428"/>
      <c r="O156" s="428"/>
      <c r="P156" s="428"/>
    </row>
    <row r="157" spans="1:16" customFormat="1">
      <c r="A157" s="428"/>
      <c r="B157" s="428"/>
      <c r="C157" s="428"/>
      <c r="D157" s="428"/>
      <c r="E157" s="428"/>
      <c r="F157" s="428"/>
      <c r="G157" s="428"/>
      <c r="H157" s="428"/>
      <c r="I157" s="428"/>
      <c r="J157" s="428"/>
      <c r="K157" s="428"/>
      <c r="L157" s="428"/>
      <c r="M157" s="428"/>
      <c r="N157" s="428"/>
      <c r="O157" s="428"/>
      <c r="P157" s="428"/>
    </row>
    <row r="158" spans="1:16" customFormat="1">
      <c r="A158" s="428"/>
      <c r="B158" s="428"/>
      <c r="C158" s="428"/>
      <c r="D158" s="428"/>
      <c r="E158" s="428"/>
      <c r="F158" s="428"/>
      <c r="G158" s="428"/>
      <c r="H158" s="428"/>
      <c r="I158" s="428"/>
      <c r="J158" s="428"/>
      <c r="K158" s="428"/>
      <c r="L158" s="428"/>
      <c r="M158" s="428"/>
      <c r="N158" s="428"/>
      <c r="O158" s="428"/>
      <c r="P158" s="428"/>
    </row>
    <row r="159" spans="1:16" customFormat="1">
      <c r="A159" s="428"/>
      <c r="B159" s="428"/>
      <c r="C159" s="428"/>
      <c r="D159" s="428"/>
      <c r="E159" s="428"/>
      <c r="F159" s="428"/>
      <c r="G159" s="428"/>
      <c r="H159" s="428"/>
      <c r="I159" s="428"/>
      <c r="J159" s="428"/>
      <c r="K159" s="428"/>
      <c r="L159" s="428"/>
      <c r="M159" s="428"/>
      <c r="N159" s="428"/>
      <c r="O159" s="428"/>
      <c r="P159" s="428"/>
    </row>
    <row r="160" spans="1:16" customFormat="1">
      <c r="A160" s="428"/>
      <c r="B160" s="428"/>
      <c r="C160" s="428"/>
      <c r="D160" s="428"/>
      <c r="E160" s="428"/>
      <c r="F160" s="428"/>
      <c r="G160" s="428"/>
      <c r="H160" s="428"/>
      <c r="I160" s="428"/>
      <c r="J160" s="428"/>
      <c r="K160" s="428"/>
      <c r="L160" s="428"/>
      <c r="M160" s="428"/>
      <c r="N160" s="428"/>
      <c r="O160" s="428"/>
      <c r="P160" s="428"/>
    </row>
    <row r="161" spans="1:16" customFormat="1">
      <c r="A161" s="428"/>
      <c r="B161" s="428"/>
      <c r="C161" s="428"/>
      <c r="D161" s="428"/>
      <c r="E161" s="428"/>
      <c r="F161" s="428"/>
      <c r="G161" s="428"/>
      <c r="H161" s="428"/>
      <c r="I161" s="428"/>
      <c r="J161" s="428"/>
      <c r="K161" s="428"/>
      <c r="L161" s="428"/>
      <c r="M161" s="428"/>
      <c r="N161" s="428"/>
      <c r="O161" s="428"/>
      <c r="P161" s="428"/>
    </row>
    <row r="162" spans="1:16" customFormat="1">
      <c r="A162" s="428"/>
      <c r="B162" s="428"/>
      <c r="C162" s="428"/>
      <c r="D162" s="428"/>
      <c r="E162" s="428"/>
      <c r="F162" s="428"/>
      <c r="G162" s="428"/>
      <c r="H162" s="428"/>
      <c r="I162" s="428"/>
      <c r="J162" s="428"/>
      <c r="K162" s="428"/>
      <c r="L162" s="428"/>
      <c r="M162" s="428"/>
      <c r="N162" s="428"/>
      <c r="O162" s="428"/>
      <c r="P162" s="428"/>
    </row>
    <row r="163" spans="1:16" customFormat="1">
      <c r="A163" s="428"/>
      <c r="B163" s="428"/>
      <c r="C163" s="428"/>
      <c r="D163" s="428"/>
      <c r="E163" s="428"/>
      <c r="F163" s="428"/>
      <c r="G163" s="428"/>
      <c r="H163" s="428"/>
      <c r="I163" s="428"/>
      <c r="J163" s="428"/>
      <c r="K163" s="428"/>
      <c r="L163" s="428"/>
      <c r="M163" s="428"/>
      <c r="N163" s="428"/>
      <c r="O163" s="428"/>
      <c r="P163" s="428"/>
    </row>
    <row r="164" spans="1:16" customFormat="1">
      <c r="A164" s="428"/>
      <c r="B164" s="428"/>
      <c r="C164" s="428"/>
      <c r="D164" s="428"/>
      <c r="E164" s="428"/>
      <c r="F164" s="428"/>
      <c r="G164" s="428"/>
      <c r="H164" s="428"/>
      <c r="I164" s="428"/>
      <c r="J164" s="428"/>
      <c r="K164" s="428"/>
      <c r="L164" s="428"/>
      <c r="M164" s="428"/>
      <c r="N164" s="428"/>
      <c r="O164" s="428"/>
      <c r="P164" s="428"/>
    </row>
    <row r="165" spans="1:16" customFormat="1">
      <c r="A165" s="428"/>
      <c r="B165" s="428"/>
      <c r="C165" s="428"/>
      <c r="D165" s="428"/>
      <c r="E165" s="428"/>
      <c r="F165" s="428"/>
      <c r="G165" s="428"/>
      <c r="H165" s="428"/>
      <c r="I165" s="428"/>
      <c r="J165" s="428"/>
      <c r="K165" s="428"/>
      <c r="L165" s="428"/>
      <c r="M165" s="428"/>
      <c r="N165" s="428"/>
      <c r="O165" s="428"/>
      <c r="P165" s="428"/>
    </row>
    <row r="166" spans="1:16" customFormat="1">
      <c r="A166" s="428"/>
      <c r="B166" s="428"/>
      <c r="C166" s="428"/>
      <c r="D166" s="428"/>
      <c r="E166" s="428"/>
      <c r="F166" s="428"/>
      <c r="G166" s="428"/>
      <c r="H166" s="428"/>
      <c r="I166" s="428"/>
      <c r="J166" s="428"/>
      <c r="K166" s="428"/>
      <c r="L166" s="428"/>
      <c r="M166" s="428"/>
      <c r="N166" s="428"/>
      <c r="O166" s="428"/>
      <c r="P166" s="428"/>
    </row>
    <row r="167" spans="1:16" customFormat="1">
      <c r="A167" s="428"/>
      <c r="B167" s="428"/>
      <c r="C167" s="428"/>
      <c r="D167" s="428"/>
      <c r="E167" s="428"/>
      <c r="F167" s="428"/>
      <c r="G167" s="428"/>
      <c r="H167" s="428"/>
      <c r="I167" s="428"/>
      <c r="J167" s="428"/>
      <c r="K167" s="428"/>
      <c r="L167" s="428"/>
      <c r="M167" s="428"/>
      <c r="N167" s="428"/>
      <c r="O167" s="428"/>
      <c r="P167" s="428"/>
    </row>
    <row r="168" spans="1:16" customFormat="1">
      <c r="A168" s="428"/>
      <c r="B168" s="428"/>
      <c r="C168" s="428"/>
      <c r="D168" s="428"/>
      <c r="E168" s="428"/>
      <c r="F168" s="428"/>
      <c r="G168" s="428"/>
      <c r="H168" s="428"/>
      <c r="I168" s="428"/>
      <c r="J168" s="428"/>
      <c r="K168" s="428"/>
      <c r="L168" s="428"/>
      <c r="M168" s="428"/>
      <c r="N168" s="428"/>
      <c r="O168" s="428"/>
      <c r="P168" s="428"/>
    </row>
    <row r="169" spans="1:16" customFormat="1">
      <c r="A169" s="428"/>
      <c r="B169" s="428"/>
      <c r="C169" s="428"/>
      <c r="D169" s="428"/>
      <c r="E169" s="428"/>
      <c r="F169" s="428"/>
      <c r="G169" s="428"/>
      <c r="H169" s="428"/>
      <c r="I169" s="428"/>
      <c r="J169" s="428"/>
      <c r="K169" s="428"/>
      <c r="L169" s="428"/>
      <c r="M169" s="428"/>
      <c r="N169" s="428"/>
      <c r="O169" s="428"/>
      <c r="P169" s="428"/>
    </row>
    <row r="170" spans="1:16" customFormat="1">
      <c r="A170" s="428"/>
      <c r="B170" s="428"/>
      <c r="C170" s="428"/>
      <c r="D170" s="428"/>
      <c r="E170" s="428"/>
      <c r="F170" s="428"/>
      <c r="G170" s="428"/>
      <c r="H170" s="428"/>
      <c r="I170" s="428"/>
      <c r="J170" s="428"/>
      <c r="K170" s="428"/>
      <c r="L170" s="428"/>
      <c r="M170" s="428"/>
      <c r="N170" s="428"/>
      <c r="O170" s="428"/>
      <c r="P170" s="428"/>
    </row>
    <row r="171" spans="1:16" customFormat="1">
      <c r="A171" s="428"/>
      <c r="B171" s="428"/>
      <c r="C171" s="428"/>
      <c r="D171" s="428"/>
      <c r="E171" s="428"/>
      <c r="F171" s="428"/>
      <c r="G171" s="428"/>
      <c r="H171" s="428"/>
      <c r="I171" s="428"/>
      <c r="J171" s="428"/>
      <c r="K171" s="428"/>
      <c r="L171" s="428"/>
      <c r="M171" s="428"/>
      <c r="N171" s="428"/>
      <c r="O171" s="428"/>
      <c r="P171" s="428"/>
    </row>
    <row r="172" spans="1:16" customFormat="1">
      <c r="A172" s="428"/>
      <c r="B172" s="428"/>
      <c r="C172" s="428"/>
      <c r="D172" s="428"/>
      <c r="E172" s="428"/>
      <c r="F172" s="428"/>
      <c r="G172" s="428"/>
      <c r="H172" s="428"/>
      <c r="I172" s="428"/>
      <c r="J172" s="428"/>
      <c r="K172" s="428"/>
      <c r="L172" s="428"/>
      <c r="M172" s="428"/>
      <c r="N172" s="428"/>
      <c r="O172" s="428"/>
      <c r="P172" s="428"/>
    </row>
    <row r="173" spans="1:16" customFormat="1">
      <c r="A173" s="428"/>
      <c r="B173" s="428"/>
      <c r="C173" s="428"/>
      <c r="D173" s="428"/>
      <c r="E173" s="428"/>
      <c r="F173" s="428"/>
      <c r="G173" s="428"/>
      <c r="H173" s="428"/>
      <c r="I173" s="428"/>
      <c r="J173" s="428"/>
      <c r="K173" s="428"/>
      <c r="L173" s="428"/>
      <c r="M173" s="428"/>
      <c r="N173" s="428"/>
      <c r="O173" s="428"/>
      <c r="P173" s="428"/>
    </row>
    <row r="174" spans="1:16" customFormat="1">
      <c r="A174" s="428"/>
      <c r="B174" s="428"/>
      <c r="C174" s="428"/>
      <c r="D174" s="428"/>
      <c r="E174" s="428"/>
      <c r="F174" s="428"/>
      <c r="G174" s="428"/>
      <c r="H174" s="428"/>
      <c r="I174" s="428"/>
      <c r="J174" s="428"/>
      <c r="K174" s="428"/>
      <c r="L174" s="428"/>
      <c r="M174" s="428"/>
      <c r="N174" s="428"/>
      <c r="O174" s="428"/>
      <c r="P174" s="428"/>
    </row>
    <row r="175" spans="1:16" customFormat="1">
      <c r="A175" s="428"/>
      <c r="B175" s="428"/>
      <c r="C175" s="428"/>
      <c r="D175" s="428"/>
      <c r="E175" s="428"/>
      <c r="F175" s="428"/>
      <c r="G175" s="428"/>
      <c r="H175" s="428"/>
      <c r="I175" s="428"/>
      <c r="J175" s="428"/>
      <c r="K175" s="428"/>
      <c r="L175" s="428"/>
      <c r="M175" s="428"/>
      <c r="N175" s="428"/>
      <c r="O175" s="428"/>
      <c r="P175" s="428"/>
    </row>
    <row r="176" spans="1:16" customFormat="1">
      <c r="A176" s="428"/>
      <c r="B176" s="428"/>
      <c r="C176" s="428"/>
      <c r="D176" s="428"/>
      <c r="E176" s="428"/>
      <c r="F176" s="428"/>
      <c r="G176" s="428"/>
      <c r="H176" s="428"/>
      <c r="I176" s="428"/>
      <c r="J176" s="428"/>
      <c r="K176" s="428"/>
      <c r="L176" s="428"/>
      <c r="M176" s="428"/>
      <c r="N176" s="428"/>
      <c r="O176" s="428"/>
      <c r="P176" s="428"/>
    </row>
    <row r="177" spans="1:16" customFormat="1">
      <c r="A177" s="428"/>
      <c r="B177" s="428"/>
      <c r="C177" s="428"/>
      <c r="D177" s="428"/>
      <c r="E177" s="428"/>
      <c r="F177" s="428"/>
      <c r="G177" s="428"/>
      <c r="H177" s="428"/>
      <c r="I177" s="428"/>
      <c r="J177" s="428"/>
      <c r="K177" s="428"/>
      <c r="L177" s="428"/>
      <c r="M177" s="428"/>
      <c r="N177" s="428"/>
      <c r="O177" s="428"/>
      <c r="P177" s="428"/>
    </row>
    <row r="178" spans="1:16" customFormat="1">
      <c r="A178" s="428"/>
      <c r="B178" s="428"/>
      <c r="C178" s="428"/>
      <c r="D178" s="428"/>
      <c r="E178" s="428"/>
      <c r="F178" s="428"/>
      <c r="G178" s="428"/>
      <c r="H178" s="428"/>
      <c r="I178" s="428"/>
      <c r="J178" s="428"/>
      <c r="K178" s="428"/>
      <c r="L178" s="428"/>
      <c r="M178" s="428"/>
      <c r="N178" s="428"/>
      <c r="O178" s="428"/>
      <c r="P178" s="428"/>
    </row>
    <row r="179" spans="1:16" customFormat="1">
      <c r="A179" s="428"/>
      <c r="B179" s="428"/>
      <c r="C179" s="428"/>
      <c r="D179" s="428"/>
      <c r="E179" s="428"/>
      <c r="F179" s="428"/>
      <c r="G179" s="428"/>
      <c r="H179" s="428"/>
      <c r="I179" s="428"/>
      <c r="J179" s="428"/>
      <c r="K179" s="428"/>
      <c r="L179" s="428"/>
      <c r="M179" s="428"/>
      <c r="N179" s="428"/>
      <c r="O179" s="428"/>
      <c r="P179" s="428"/>
    </row>
    <row r="180" spans="1:16" customFormat="1">
      <c r="A180" s="428"/>
      <c r="B180" s="428"/>
      <c r="C180" s="428"/>
      <c r="D180" s="428"/>
      <c r="E180" s="428"/>
      <c r="F180" s="428"/>
      <c r="G180" s="428"/>
      <c r="H180" s="428"/>
      <c r="I180" s="428"/>
      <c r="J180" s="428"/>
      <c r="K180" s="428"/>
      <c r="L180" s="428"/>
      <c r="M180" s="428"/>
      <c r="N180" s="428"/>
      <c r="O180" s="428"/>
      <c r="P180" s="428"/>
    </row>
    <row r="181" spans="1:16" customFormat="1">
      <c r="A181" s="428"/>
      <c r="B181" s="428"/>
      <c r="C181" s="428"/>
      <c r="D181" s="428"/>
      <c r="E181" s="428"/>
      <c r="F181" s="428"/>
      <c r="G181" s="428"/>
      <c r="H181" s="428"/>
      <c r="I181" s="428"/>
      <c r="J181" s="428"/>
      <c r="K181" s="428"/>
      <c r="L181" s="428"/>
      <c r="M181" s="428"/>
      <c r="N181" s="428"/>
      <c r="O181" s="428"/>
      <c r="P181" s="428"/>
    </row>
    <row r="182" spans="1:16" customFormat="1">
      <c r="A182" s="428"/>
      <c r="B182" s="428"/>
      <c r="C182" s="428"/>
      <c r="D182" s="428"/>
      <c r="E182" s="428"/>
      <c r="F182" s="428"/>
      <c r="G182" s="428"/>
      <c r="H182" s="428"/>
      <c r="I182" s="428"/>
      <c r="J182" s="428"/>
      <c r="K182" s="428"/>
      <c r="L182" s="428"/>
      <c r="M182" s="428"/>
      <c r="N182" s="428"/>
      <c r="O182" s="428"/>
      <c r="P182" s="428"/>
    </row>
    <row r="183" spans="1:16" customFormat="1">
      <c r="A183" s="428"/>
      <c r="B183" s="428"/>
      <c r="C183" s="428"/>
      <c r="D183" s="428"/>
      <c r="E183" s="428"/>
      <c r="F183" s="428"/>
      <c r="G183" s="428"/>
      <c r="H183" s="428"/>
      <c r="I183" s="428"/>
      <c r="J183" s="428"/>
      <c r="K183" s="428"/>
      <c r="L183" s="428"/>
      <c r="M183" s="428"/>
      <c r="N183" s="428"/>
      <c r="O183" s="428"/>
      <c r="P183" s="428"/>
    </row>
    <row r="184" spans="1:16" customFormat="1">
      <c r="A184" s="428"/>
      <c r="B184" s="428"/>
      <c r="C184" s="428"/>
      <c r="D184" s="428"/>
      <c r="E184" s="428"/>
      <c r="F184" s="428"/>
      <c r="G184" s="428"/>
      <c r="H184" s="428"/>
      <c r="I184" s="428"/>
      <c r="J184" s="428"/>
      <c r="K184" s="428"/>
      <c r="L184" s="428"/>
      <c r="M184" s="428"/>
      <c r="N184" s="428"/>
      <c r="O184" s="428"/>
      <c r="P184" s="428"/>
    </row>
    <row r="185" spans="1:16" customFormat="1">
      <c r="A185" s="428"/>
      <c r="B185" s="428"/>
      <c r="C185" s="428"/>
      <c r="D185" s="428"/>
      <c r="E185" s="428"/>
      <c r="F185" s="428"/>
      <c r="G185" s="428"/>
      <c r="H185" s="428"/>
      <c r="I185" s="428"/>
      <c r="J185" s="428"/>
      <c r="K185" s="428"/>
      <c r="L185" s="428"/>
      <c r="M185" s="428"/>
      <c r="N185" s="428"/>
      <c r="O185" s="428"/>
      <c r="P185" s="428"/>
    </row>
    <row r="186" spans="1:16" customFormat="1">
      <c r="A186" s="428"/>
      <c r="B186" s="428"/>
      <c r="C186" s="428"/>
      <c r="D186" s="428"/>
      <c r="E186" s="428"/>
      <c r="F186" s="428"/>
      <c r="G186" s="428"/>
      <c r="H186" s="428"/>
      <c r="I186" s="428"/>
      <c r="J186" s="428"/>
      <c r="K186" s="428"/>
      <c r="L186" s="428"/>
      <c r="M186" s="428"/>
      <c r="N186" s="428"/>
      <c r="O186" s="428"/>
      <c r="P186" s="428"/>
    </row>
    <row r="187" spans="1:16" customFormat="1">
      <c r="A187" s="428"/>
      <c r="B187" s="428"/>
      <c r="C187" s="428"/>
      <c r="D187" s="428"/>
      <c r="E187" s="428"/>
      <c r="F187" s="428"/>
      <c r="G187" s="428"/>
      <c r="H187" s="428"/>
      <c r="I187" s="428"/>
      <c r="J187" s="428"/>
      <c r="K187" s="428"/>
      <c r="L187" s="428"/>
      <c r="M187" s="428"/>
      <c r="N187" s="428"/>
      <c r="O187" s="428"/>
      <c r="P187" s="428"/>
    </row>
    <row r="188" spans="1:16" customFormat="1">
      <c r="A188" s="428"/>
      <c r="B188" s="428"/>
      <c r="C188" s="428"/>
      <c r="D188" s="428"/>
      <c r="E188" s="428"/>
      <c r="F188" s="428"/>
      <c r="G188" s="428"/>
      <c r="H188" s="428"/>
      <c r="I188" s="428"/>
      <c r="J188" s="428"/>
      <c r="K188" s="428"/>
      <c r="L188" s="428"/>
      <c r="M188" s="428"/>
      <c r="N188" s="428"/>
      <c r="O188" s="428"/>
      <c r="P188" s="428"/>
    </row>
    <row r="189" spans="1:16" customFormat="1">
      <c r="A189" s="428"/>
      <c r="B189" s="428"/>
      <c r="C189" s="428"/>
      <c r="D189" s="428"/>
      <c r="E189" s="428"/>
      <c r="F189" s="428"/>
      <c r="G189" s="428"/>
      <c r="H189" s="428"/>
      <c r="I189" s="428"/>
      <c r="J189" s="428"/>
      <c r="K189" s="428"/>
      <c r="L189" s="428"/>
      <c r="M189" s="428"/>
      <c r="N189" s="428"/>
      <c r="O189" s="428"/>
      <c r="P189" s="428"/>
    </row>
    <row r="190" spans="1:16" customFormat="1">
      <c r="A190" s="428"/>
      <c r="B190" s="428"/>
      <c r="C190" s="428"/>
      <c r="D190" s="428"/>
      <c r="E190" s="428"/>
      <c r="F190" s="428"/>
      <c r="G190" s="428"/>
      <c r="H190" s="428"/>
      <c r="I190" s="428"/>
      <c r="J190" s="428"/>
      <c r="K190" s="428"/>
      <c r="L190" s="428"/>
      <c r="M190" s="428"/>
      <c r="N190" s="428"/>
      <c r="O190" s="428"/>
      <c r="P190" s="428"/>
    </row>
    <row r="191" spans="1:16" customFormat="1">
      <c r="A191" s="428"/>
      <c r="B191" s="428"/>
      <c r="C191" s="428"/>
      <c r="D191" s="428"/>
      <c r="E191" s="428"/>
      <c r="F191" s="428"/>
      <c r="G191" s="428"/>
      <c r="H191" s="428"/>
      <c r="I191" s="428"/>
      <c r="J191" s="428"/>
      <c r="K191" s="428"/>
      <c r="L191" s="428"/>
      <c r="M191" s="428"/>
      <c r="N191" s="428"/>
      <c r="O191" s="428"/>
      <c r="P191" s="428"/>
    </row>
    <row r="192" spans="1:16" customFormat="1">
      <c r="A192" s="428"/>
      <c r="B192" s="428"/>
      <c r="C192" s="428"/>
      <c r="D192" s="428"/>
      <c r="E192" s="428"/>
      <c r="F192" s="428"/>
      <c r="G192" s="428"/>
      <c r="H192" s="428"/>
      <c r="I192" s="428"/>
      <c r="J192" s="428"/>
      <c r="K192" s="428"/>
      <c r="L192" s="428"/>
      <c r="M192" s="428"/>
      <c r="N192" s="428"/>
      <c r="O192" s="428"/>
      <c r="P192" s="428"/>
    </row>
    <row r="193" spans="1:16" customFormat="1">
      <c r="A193" s="428"/>
      <c r="B193" s="428"/>
      <c r="C193" s="428"/>
      <c r="D193" s="428"/>
      <c r="E193" s="428"/>
      <c r="F193" s="428"/>
      <c r="G193" s="428"/>
      <c r="H193" s="428"/>
      <c r="I193" s="428"/>
      <c r="J193" s="428"/>
      <c r="K193" s="428"/>
      <c r="L193" s="428"/>
      <c r="M193" s="428"/>
      <c r="N193" s="428"/>
      <c r="O193" s="428"/>
      <c r="P193" s="428"/>
    </row>
    <row r="194" spans="1:16" customFormat="1">
      <c r="A194" s="428"/>
      <c r="B194" s="428"/>
      <c r="C194" s="428"/>
      <c r="D194" s="428"/>
      <c r="E194" s="428"/>
      <c r="F194" s="428"/>
      <c r="G194" s="428"/>
      <c r="H194" s="428"/>
      <c r="I194" s="428"/>
      <c r="J194" s="428"/>
      <c r="K194" s="428"/>
      <c r="L194" s="428"/>
      <c r="M194" s="428"/>
      <c r="N194" s="428"/>
      <c r="O194" s="428"/>
      <c r="P194" s="428"/>
    </row>
    <row r="195" spans="1:16" customFormat="1">
      <c r="A195" s="428"/>
      <c r="B195" s="428"/>
      <c r="C195" s="428"/>
      <c r="D195" s="428"/>
      <c r="E195" s="428"/>
      <c r="F195" s="428"/>
      <c r="G195" s="428"/>
      <c r="H195" s="428"/>
      <c r="I195" s="428"/>
      <c r="J195" s="428"/>
      <c r="K195" s="428"/>
      <c r="L195" s="428"/>
      <c r="M195" s="428"/>
      <c r="N195" s="428"/>
      <c r="O195" s="428"/>
      <c r="P195" s="428"/>
    </row>
    <row r="196" spans="1:16" customFormat="1">
      <c r="A196" s="428"/>
      <c r="B196" s="428"/>
      <c r="C196" s="428"/>
      <c r="D196" s="428"/>
      <c r="E196" s="428"/>
      <c r="F196" s="428"/>
      <c r="G196" s="428"/>
      <c r="H196" s="428"/>
      <c r="I196" s="428"/>
      <c r="J196" s="428"/>
      <c r="K196" s="428"/>
      <c r="L196" s="428"/>
      <c r="M196" s="428"/>
      <c r="N196" s="428"/>
      <c r="O196" s="428"/>
      <c r="P196" s="428"/>
    </row>
    <row r="197" spans="1:16" customFormat="1">
      <c r="A197" s="428"/>
      <c r="B197" s="428"/>
      <c r="C197" s="428"/>
      <c r="D197" s="428"/>
      <c r="E197" s="428"/>
      <c r="F197" s="428"/>
      <c r="G197" s="428"/>
      <c r="H197" s="428"/>
      <c r="I197" s="428"/>
      <c r="J197" s="428"/>
      <c r="K197" s="428"/>
      <c r="L197" s="428"/>
      <c r="M197" s="428"/>
      <c r="N197" s="428"/>
      <c r="O197" s="428"/>
      <c r="P197" s="428"/>
    </row>
    <row r="198" spans="1:16" customFormat="1">
      <c r="A198" s="428"/>
      <c r="B198" s="428"/>
      <c r="C198" s="428"/>
      <c r="D198" s="428"/>
      <c r="E198" s="428"/>
      <c r="F198" s="428"/>
      <c r="G198" s="428"/>
      <c r="H198" s="428"/>
      <c r="I198" s="428"/>
      <c r="J198" s="428"/>
      <c r="K198" s="428"/>
      <c r="L198" s="428"/>
      <c r="M198" s="428"/>
      <c r="N198" s="428"/>
      <c r="O198" s="428"/>
      <c r="P198" s="428"/>
    </row>
    <row r="199" spans="1:16" customFormat="1">
      <c r="A199" s="428"/>
      <c r="B199" s="428"/>
      <c r="C199" s="428"/>
      <c r="D199" s="428"/>
      <c r="E199" s="428"/>
      <c r="F199" s="428"/>
      <c r="G199" s="428"/>
      <c r="H199" s="428"/>
      <c r="I199" s="428"/>
      <c r="J199" s="428"/>
      <c r="K199" s="428"/>
      <c r="L199" s="428"/>
      <c r="M199" s="428"/>
      <c r="N199" s="428"/>
      <c r="O199" s="428"/>
      <c r="P199" s="428"/>
    </row>
    <row r="200" spans="1:16" customFormat="1">
      <c r="A200" s="428"/>
      <c r="B200" s="428"/>
      <c r="C200" s="428"/>
      <c r="D200" s="428"/>
      <c r="E200" s="428"/>
      <c r="F200" s="428"/>
      <c r="G200" s="428"/>
      <c r="H200" s="428"/>
      <c r="I200" s="428"/>
      <c r="J200" s="428"/>
      <c r="K200" s="428"/>
      <c r="L200" s="428"/>
      <c r="M200" s="428"/>
      <c r="N200" s="428"/>
      <c r="O200" s="428"/>
      <c r="P200" s="428"/>
    </row>
    <row r="201" spans="1:16" customFormat="1">
      <c r="A201" s="428"/>
      <c r="B201" s="428"/>
      <c r="C201" s="428"/>
      <c r="D201" s="428"/>
      <c r="E201" s="428"/>
      <c r="F201" s="428"/>
      <c r="G201" s="428"/>
      <c r="H201" s="428"/>
      <c r="I201" s="428"/>
      <c r="J201" s="428"/>
      <c r="K201" s="428"/>
      <c r="L201" s="428"/>
      <c r="M201" s="428"/>
      <c r="N201" s="428"/>
      <c r="O201" s="428"/>
      <c r="P201" s="428"/>
    </row>
    <row r="202" spans="1:16" customFormat="1">
      <c r="A202" s="428"/>
      <c r="B202" s="428"/>
      <c r="C202" s="428"/>
      <c r="D202" s="428"/>
      <c r="E202" s="428"/>
      <c r="F202" s="428"/>
      <c r="G202" s="428"/>
      <c r="H202" s="428"/>
      <c r="I202" s="428"/>
      <c r="J202" s="428"/>
      <c r="K202" s="428"/>
      <c r="L202" s="428"/>
      <c r="M202" s="428"/>
      <c r="N202" s="428"/>
      <c r="O202" s="428"/>
      <c r="P202" s="428"/>
    </row>
    <row r="203" spans="1:16" customFormat="1">
      <c r="A203" s="428"/>
      <c r="B203" s="428"/>
      <c r="C203" s="428"/>
      <c r="D203" s="428"/>
      <c r="E203" s="428"/>
      <c r="F203" s="428"/>
      <c r="G203" s="428"/>
      <c r="H203" s="428"/>
      <c r="I203" s="428"/>
      <c r="J203" s="428"/>
      <c r="K203" s="428"/>
      <c r="L203" s="428"/>
      <c r="M203" s="428"/>
      <c r="N203" s="428"/>
      <c r="O203" s="428"/>
      <c r="P203" s="428"/>
    </row>
    <row r="204" spans="1:16" customFormat="1">
      <c r="A204" s="428"/>
      <c r="B204" s="428"/>
      <c r="C204" s="428"/>
      <c r="D204" s="428"/>
      <c r="E204" s="428"/>
      <c r="F204" s="428"/>
      <c r="G204" s="428"/>
      <c r="H204" s="428"/>
      <c r="I204" s="428"/>
      <c r="J204" s="428"/>
      <c r="K204" s="428"/>
      <c r="L204" s="428"/>
      <c r="M204" s="428"/>
      <c r="N204" s="428"/>
      <c r="O204" s="428"/>
      <c r="P204" s="428"/>
    </row>
    <row r="205" spans="1:16" customFormat="1">
      <c r="A205" s="428"/>
      <c r="B205" s="428"/>
      <c r="C205" s="428"/>
      <c r="D205" s="428"/>
      <c r="E205" s="428"/>
      <c r="F205" s="428"/>
      <c r="G205" s="428"/>
      <c r="H205" s="428"/>
      <c r="I205" s="428"/>
      <c r="J205" s="428"/>
      <c r="K205" s="428"/>
      <c r="L205" s="428"/>
      <c r="M205" s="428"/>
      <c r="N205" s="428"/>
      <c r="O205" s="428"/>
      <c r="P205" s="428"/>
    </row>
    <row r="206" spans="1:16" customFormat="1">
      <c r="A206" s="428"/>
      <c r="B206" s="428"/>
      <c r="C206" s="428"/>
      <c r="D206" s="428"/>
      <c r="E206" s="428"/>
      <c r="F206" s="428"/>
      <c r="G206" s="428"/>
      <c r="H206" s="428"/>
      <c r="I206" s="428"/>
      <c r="J206" s="428"/>
      <c r="K206" s="428"/>
      <c r="L206" s="428"/>
      <c r="M206" s="428"/>
      <c r="N206" s="428"/>
      <c r="O206" s="428"/>
      <c r="P206" s="428"/>
    </row>
    <row r="207" spans="1:16" customFormat="1">
      <c r="A207" s="428"/>
      <c r="B207" s="428"/>
      <c r="C207" s="428"/>
      <c r="D207" s="428"/>
      <c r="E207" s="428"/>
      <c r="F207" s="428"/>
      <c r="G207" s="428"/>
      <c r="H207" s="428"/>
      <c r="I207" s="428"/>
      <c r="J207" s="428"/>
      <c r="K207" s="428"/>
      <c r="L207" s="428"/>
      <c r="M207" s="428"/>
      <c r="N207" s="428"/>
      <c r="O207" s="428"/>
      <c r="P207" s="428"/>
    </row>
    <row r="208" spans="1:16" customFormat="1">
      <c r="A208" s="428"/>
      <c r="B208" s="428"/>
      <c r="C208" s="428"/>
      <c r="D208" s="428"/>
      <c r="E208" s="428"/>
      <c r="F208" s="428"/>
      <c r="G208" s="428"/>
      <c r="H208" s="428"/>
      <c r="I208" s="428"/>
      <c r="J208" s="428"/>
      <c r="K208" s="428"/>
      <c r="L208" s="428"/>
      <c r="M208" s="428"/>
      <c r="N208" s="428"/>
      <c r="O208" s="428"/>
      <c r="P208" s="428"/>
    </row>
    <row r="209" spans="1:16" customFormat="1">
      <c r="A209" s="428"/>
      <c r="B209" s="428"/>
      <c r="C209" s="428"/>
      <c r="D209" s="428"/>
      <c r="E209" s="428"/>
      <c r="F209" s="428"/>
      <c r="G209" s="428"/>
      <c r="H209" s="428"/>
      <c r="I209" s="428"/>
      <c r="J209" s="428"/>
      <c r="K209" s="428"/>
      <c r="L209" s="428"/>
      <c r="M209" s="428"/>
      <c r="N209" s="428"/>
      <c r="O209" s="428"/>
      <c r="P209" s="428"/>
    </row>
    <row r="210" spans="1:16" customFormat="1">
      <c r="A210" s="428"/>
      <c r="B210" s="428"/>
      <c r="C210" s="428"/>
      <c r="D210" s="428"/>
      <c r="E210" s="428"/>
      <c r="F210" s="428"/>
      <c r="G210" s="428"/>
      <c r="H210" s="428"/>
      <c r="I210" s="428"/>
      <c r="J210" s="428"/>
      <c r="K210" s="428"/>
      <c r="L210" s="428"/>
      <c r="M210" s="428"/>
      <c r="N210" s="428"/>
      <c r="O210" s="428"/>
      <c r="P210" s="428"/>
    </row>
    <row r="211" spans="1:16" customFormat="1">
      <c r="A211" s="428"/>
      <c r="B211" s="428"/>
      <c r="C211" s="428"/>
      <c r="D211" s="428"/>
      <c r="E211" s="428"/>
      <c r="F211" s="428"/>
      <c r="G211" s="428"/>
      <c r="H211" s="428"/>
      <c r="I211" s="428"/>
      <c r="J211" s="428"/>
      <c r="K211" s="428"/>
      <c r="L211" s="428"/>
      <c r="M211" s="428"/>
      <c r="N211" s="428"/>
      <c r="O211" s="428"/>
      <c r="P211" s="428"/>
    </row>
    <row r="212" spans="1:16" customFormat="1">
      <c r="A212" s="428"/>
      <c r="B212" s="428"/>
      <c r="C212" s="428"/>
      <c r="D212" s="428"/>
      <c r="E212" s="428"/>
      <c r="F212" s="428"/>
      <c r="G212" s="428"/>
      <c r="H212" s="428"/>
      <c r="I212" s="428"/>
      <c r="J212" s="428"/>
      <c r="K212" s="428"/>
      <c r="L212" s="428"/>
      <c r="M212" s="428"/>
      <c r="N212" s="428"/>
      <c r="O212" s="428"/>
      <c r="P212" s="428"/>
    </row>
    <row r="213" spans="1:16" customFormat="1">
      <c r="A213" s="428"/>
      <c r="B213" s="428"/>
      <c r="C213" s="428"/>
      <c r="D213" s="428"/>
      <c r="E213" s="428"/>
      <c r="F213" s="428"/>
      <c r="G213" s="428"/>
      <c r="H213" s="428"/>
      <c r="I213" s="428"/>
      <c r="J213" s="428"/>
      <c r="K213" s="428"/>
      <c r="L213" s="428"/>
      <c r="M213" s="428"/>
      <c r="N213" s="428"/>
      <c r="O213" s="428"/>
      <c r="P213" s="428"/>
    </row>
    <row r="214" spans="1:16" customFormat="1">
      <c r="A214" s="428"/>
      <c r="B214" s="428"/>
      <c r="C214" s="428"/>
      <c r="D214" s="428"/>
      <c r="E214" s="428"/>
      <c r="F214" s="428"/>
      <c r="G214" s="428"/>
      <c r="H214" s="428"/>
      <c r="I214" s="428"/>
      <c r="J214" s="428"/>
      <c r="K214" s="428"/>
      <c r="L214" s="428"/>
      <c r="M214" s="428"/>
      <c r="N214" s="428"/>
      <c r="O214" s="428"/>
      <c r="P214" s="428"/>
    </row>
    <row r="215" spans="1:16" customFormat="1">
      <c r="A215" s="428"/>
      <c r="B215" s="428"/>
      <c r="C215" s="428"/>
      <c r="D215" s="428"/>
      <c r="E215" s="428"/>
      <c r="F215" s="428"/>
      <c r="G215" s="428"/>
      <c r="H215" s="428"/>
      <c r="I215" s="428"/>
      <c r="J215" s="428"/>
      <c r="K215" s="428"/>
      <c r="L215" s="428"/>
      <c r="M215" s="428"/>
      <c r="N215" s="428"/>
      <c r="O215" s="428"/>
      <c r="P215" s="428"/>
    </row>
    <row r="216" spans="1:16" customFormat="1">
      <c r="A216" s="428"/>
      <c r="B216" s="428"/>
      <c r="C216" s="428"/>
      <c r="D216" s="428"/>
      <c r="E216" s="428"/>
      <c r="F216" s="428"/>
      <c r="G216" s="428"/>
      <c r="H216" s="428"/>
      <c r="I216" s="428"/>
      <c r="J216" s="428"/>
      <c r="K216" s="428"/>
      <c r="L216" s="428"/>
      <c r="M216" s="428"/>
      <c r="N216" s="428"/>
      <c r="O216" s="428"/>
      <c r="P216" s="428"/>
    </row>
    <row r="217" spans="1:16" customFormat="1">
      <c r="A217" s="428"/>
      <c r="B217" s="428"/>
      <c r="C217" s="428"/>
      <c r="D217" s="428"/>
      <c r="E217" s="428"/>
      <c r="F217" s="428"/>
      <c r="G217" s="428"/>
      <c r="H217" s="428"/>
      <c r="I217" s="428"/>
      <c r="J217" s="428"/>
      <c r="K217" s="428"/>
      <c r="L217" s="428"/>
      <c r="M217" s="428"/>
      <c r="N217" s="428"/>
      <c r="O217" s="428"/>
      <c r="P217" s="428"/>
    </row>
    <row r="218" spans="1:16" customFormat="1">
      <c r="A218" s="428"/>
      <c r="B218" s="428"/>
      <c r="C218" s="428"/>
      <c r="D218" s="428"/>
      <c r="E218" s="428"/>
      <c r="F218" s="428"/>
      <c r="G218" s="428"/>
      <c r="H218" s="428"/>
      <c r="I218" s="428"/>
      <c r="J218" s="428"/>
      <c r="K218" s="428"/>
      <c r="L218" s="428"/>
      <c r="M218" s="428"/>
      <c r="N218" s="428"/>
      <c r="O218" s="428"/>
      <c r="P218" s="428"/>
    </row>
    <row r="219" spans="1:16" customFormat="1">
      <c r="A219" s="428"/>
      <c r="B219" s="428"/>
      <c r="C219" s="428"/>
      <c r="D219" s="428"/>
      <c r="E219" s="428"/>
      <c r="F219" s="428"/>
      <c r="G219" s="428"/>
      <c r="H219" s="428"/>
      <c r="I219" s="428"/>
      <c r="J219" s="428"/>
      <c r="K219" s="428"/>
      <c r="L219" s="428"/>
      <c r="M219" s="428"/>
      <c r="N219" s="428"/>
      <c r="O219" s="428"/>
      <c r="P219" s="428"/>
    </row>
    <row r="220" spans="1:16" customFormat="1">
      <c r="A220" s="428"/>
      <c r="B220" s="428"/>
      <c r="C220" s="428"/>
      <c r="D220" s="428"/>
      <c r="E220" s="428"/>
      <c r="F220" s="428"/>
      <c r="G220" s="428"/>
      <c r="H220" s="428"/>
      <c r="I220" s="428"/>
      <c r="J220" s="428"/>
      <c r="K220" s="428"/>
      <c r="L220" s="428"/>
      <c r="M220" s="428"/>
      <c r="N220" s="428"/>
      <c r="O220" s="428"/>
      <c r="P220" s="428"/>
    </row>
    <row r="221" spans="1:16" customFormat="1">
      <c r="A221" s="428"/>
      <c r="B221" s="428"/>
      <c r="C221" s="428"/>
      <c r="D221" s="428"/>
      <c r="E221" s="428"/>
      <c r="F221" s="428"/>
      <c r="G221" s="428"/>
      <c r="H221" s="428"/>
      <c r="I221" s="428"/>
      <c r="J221" s="428"/>
      <c r="K221" s="428"/>
      <c r="L221" s="428"/>
      <c r="M221" s="428"/>
      <c r="N221" s="428"/>
      <c r="O221" s="428"/>
      <c r="P221" s="428"/>
    </row>
    <row r="222" spans="1:16" customFormat="1">
      <c r="A222" s="428"/>
      <c r="B222" s="428"/>
      <c r="C222" s="428"/>
      <c r="D222" s="428"/>
      <c r="E222" s="428"/>
      <c r="F222" s="428"/>
      <c r="G222" s="428"/>
      <c r="H222" s="428"/>
      <c r="I222" s="428"/>
      <c r="J222" s="428"/>
      <c r="K222" s="428"/>
      <c r="L222" s="428"/>
      <c r="M222" s="428"/>
      <c r="N222" s="428"/>
      <c r="O222" s="428"/>
      <c r="P222" s="428"/>
    </row>
    <row r="223" spans="1:16" customFormat="1">
      <c r="A223" s="428"/>
      <c r="B223" s="428"/>
      <c r="C223" s="428"/>
      <c r="D223" s="428"/>
      <c r="E223" s="428"/>
      <c r="F223" s="428"/>
      <c r="G223" s="428"/>
      <c r="H223" s="428"/>
      <c r="I223" s="428"/>
      <c r="J223" s="428"/>
      <c r="K223" s="428"/>
      <c r="L223" s="428"/>
      <c r="M223" s="428"/>
      <c r="N223" s="428"/>
      <c r="O223" s="428"/>
      <c r="P223" s="428"/>
    </row>
    <row r="224" spans="1:16" customFormat="1">
      <c r="A224" s="428"/>
      <c r="B224" s="428"/>
      <c r="C224" s="428"/>
      <c r="D224" s="428"/>
      <c r="E224" s="428"/>
      <c r="F224" s="428"/>
      <c r="G224" s="428"/>
      <c r="H224" s="428"/>
      <c r="I224" s="428"/>
      <c r="J224" s="428"/>
      <c r="K224" s="428"/>
      <c r="L224" s="428"/>
      <c r="M224" s="428"/>
      <c r="N224" s="428"/>
      <c r="O224" s="428"/>
      <c r="P224" s="428"/>
    </row>
    <row r="225" spans="1:16" customFormat="1">
      <c r="A225" s="428"/>
      <c r="B225" s="428"/>
      <c r="C225" s="428"/>
      <c r="D225" s="428"/>
      <c r="E225" s="428"/>
      <c r="F225" s="428"/>
      <c r="G225" s="428"/>
      <c r="H225" s="428"/>
      <c r="I225" s="428"/>
      <c r="J225" s="428"/>
      <c r="K225" s="428"/>
      <c r="L225" s="428"/>
      <c r="M225" s="428"/>
      <c r="N225" s="428"/>
      <c r="O225" s="428"/>
      <c r="P225" s="428"/>
    </row>
    <row r="226" spans="1:16" customFormat="1">
      <c r="A226" s="428"/>
      <c r="B226" s="428"/>
      <c r="C226" s="428"/>
      <c r="D226" s="428"/>
      <c r="E226" s="428"/>
      <c r="F226" s="428"/>
      <c r="G226" s="428"/>
      <c r="H226" s="428"/>
      <c r="I226" s="428"/>
      <c r="J226" s="428"/>
      <c r="K226" s="428"/>
      <c r="L226" s="428"/>
      <c r="M226" s="428"/>
      <c r="N226" s="428"/>
      <c r="O226" s="428"/>
      <c r="P226" s="428"/>
    </row>
    <row r="227" spans="1:16" customFormat="1">
      <c r="A227" s="428"/>
      <c r="B227" s="428"/>
      <c r="C227" s="428"/>
      <c r="D227" s="428"/>
      <c r="E227" s="428"/>
      <c r="F227" s="428"/>
      <c r="G227" s="428"/>
      <c r="H227" s="428"/>
      <c r="I227" s="428"/>
      <c r="J227" s="428"/>
      <c r="K227" s="428"/>
      <c r="L227" s="428"/>
      <c r="M227" s="428"/>
      <c r="N227" s="428"/>
      <c r="O227" s="428"/>
      <c r="P227" s="428"/>
    </row>
    <row r="228" spans="1:16" customFormat="1">
      <c r="A228" s="428"/>
      <c r="B228" s="428"/>
      <c r="C228" s="428"/>
      <c r="D228" s="428"/>
      <c r="E228" s="428"/>
      <c r="F228" s="428"/>
      <c r="G228" s="428"/>
      <c r="H228" s="428"/>
      <c r="I228" s="428"/>
      <c r="J228" s="428"/>
      <c r="K228" s="428"/>
      <c r="L228" s="428"/>
      <c r="M228" s="428"/>
      <c r="N228" s="428"/>
      <c r="O228" s="428"/>
      <c r="P228" s="428"/>
    </row>
    <row r="229" spans="1:16" customFormat="1">
      <c r="A229" s="428"/>
      <c r="B229" s="428"/>
      <c r="C229" s="428"/>
      <c r="D229" s="428"/>
      <c r="E229" s="428"/>
      <c r="F229" s="428"/>
      <c r="G229" s="428"/>
      <c r="H229" s="428"/>
      <c r="I229" s="428"/>
      <c r="J229" s="428"/>
      <c r="K229" s="428"/>
      <c r="L229" s="428"/>
      <c r="M229" s="428"/>
      <c r="N229" s="428"/>
      <c r="O229" s="428"/>
      <c r="P229" s="428"/>
    </row>
    <row r="230" spans="1:16" customFormat="1">
      <c r="A230" s="428"/>
      <c r="B230" s="428"/>
      <c r="C230" s="428"/>
      <c r="D230" s="428"/>
      <c r="E230" s="428"/>
      <c r="F230" s="428"/>
      <c r="G230" s="428"/>
      <c r="H230" s="428"/>
      <c r="I230" s="428"/>
      <c r="J230" s="428"/>
      <c r="K230" s="428"/>
      <c r="L230" s="428"/>
      <c r="M230" s="428"/>
      <c r="N230" s="428"/>
      <c r="O230" s="428"/>
      <c r="P230" s="428"/>
    </row>
    <row r="231" spans="1:16" customFormat="1">
      <c r="A231" s="428"/>
      <c r="B231" s="428"/>
      <c r="C231" s="428"/>
      <c r="D231" s="428"/>
      <c r="E231" s="428"/>
      <c r="F231" s="428"/>
      <c r="G231" s="428"/>
      <c r="H231" s="428"/>
      <c r="I231" s="428"/>
      <c r="J231" s="428"/>
      <c r="K231" s="428"/>
      <c r="L231" s="428"/>
      <c r="M231" s="428"/>
      <c r="N231" s="428"/>
      <c r="O231" s="428"/>
      <c r="P231" s="428"/>
    </row>
    <row r="232" spans="1:16" customFormat="1">
      <c r="A232" s="428"/>
      <c r="B232" s="428"/>
      <c r="C232" s="428"/>
      <c r="D232" s="428"/>
      <c r="E232" s="428"/>
      <c r="F232" s="428"/>
      <c r="G232" s="428"/>
      <c r="H232" s="428"/>
      <c r="I232" s="428"/>
      <c r="J232" s="428"/>
      <c r="K232" s="428"/>
      <c r="L232" s="428"/>
      <c r="M232" s="428"/>
      <c r="N232" s="428"/>
      <c r="O232" s="428"/>
      <c r="P232" s="428"/>
    </row>
    <row r="233" spans="1:16" customFormat="1">
      <c r="A233" s="428"/>
      <c r="B233" s="428"/>
      <c r="C233" s="428"/>
      <c r="D233" s="428"/>
      <c r="E233" s="428"/>
      <c r="F233" s="428"/>
      <c r="G233" s="428"/>
      <c r="H233" s="428"/>
      <c r="I233" s="428"/>
      <c r="J233" s="428"/>
      <c r="K233" s="428"/>
      <c r="L233" s="428"/>
      <c r="M233" s="428"/>
      <c r="N233" s="428"/>
      <c r="O233" s="428"/>
      <c r="P233" s="428"/>
    </row>
    <row r="234" spans="1:16" customFormat="1">
      <c r="A234" s="428"/>
      <c r="B234" s="428"/>
      <c r="C234" s="428"/>
      <c r="D234" s="428"/>
      <c r="E234" s="428"/>
      <c r="F234" s="428"/>
      <c r="G234" s="428"/>
      <c r="H234" s="428"/>
      <c r="I234" s="428"/>
      <c r="J234" s="428"/>
      <c r="K234" s="428"/>
      <c r="L234" s="428"/>
      <c r="M234" s="428"/>
      <c r="N234" s="428"/>
      <c r="O234" s="428"/>
      <c r="P234" s="428"/>
    </row>
    <row r="235" spans="1:16" customFormat="1">
      <c r="A235" s="428"/>
      <c r="B235" s="428"/>
      <c r="C235" s="428"/>
      <c r="D235" s="428"/>
      <c r="E235" s="428"/>
      <c r="F235" s="428"/>
      <c r="G235" s="428"/>
      <c r="H235" s="428"/>
      <c r="I235" s="428"/>
      <c r="J235" s="428"/>
      <c r="K235" s="428"/>
      <c r="L235" s="428"/>
      <c r="M235" s="428"/>
      <c r="N235" s="428"/>
      <c r="O235" s="428"/>
      <c r="P235" s="428"/>
    </row>
    <row r="236" spans="1:16" customFormat="1">
      <c r="A236" s="428"/>
      <c r="B236" s="428"/>
      <c r="C236" s="428"/>
      <c r="D236" s="428"/>
      <c r="E236" s="428"/>
      <c r="F236" s="428"/>
      <c r="G236" s="428"/>
      <c r="H236" s="428"/>
      <c r="I236" s="428"/>
      <c r="J236" s="428"/>
      <c r="K236" s="428"/>
      <c r="L236" s="428"/>
      <c r="M236" s="428"/>
      <c r="N236" s="428"/>
      <c r="O236" s="428"/>
      <c r="P236" s="428"/>
    </row>
    <row r="237" spans="1:16" customFormat="1">
      <c r="A237" s="428"/>
      <c r="B237" s="428"/>
      <c r="C237" s="428"/>
      <c r="D237" s="428"/>
      <c r="E237" s="428"/>
      <c r="F237" s="428"/>
      <c r="G237" s="428"/>
      <c r="H237" s="428"/>
      <c r="I237" s="428"/>
      <c r="J237" s="428"/>
      <c r="K237" s="428"/>
      <c r="L237" s="428"/>
      <c r="M237" s="428"/>
      <c r="N237" s="428"/>
      <c r="O237" s="428"/>
      <c r="P237" s="428"/>
    </row>
    <row r="238" spans="1:16" customFormat="1">
      <c r="A238" s="428"/>
      <c r="B238" s="428"/>
      <c r="C238" s="428"/>
      <c r="D238" s="428"/>
      <c r="E238" s="428"/>
      <c r="F238" s="428"/>
      <c r="G238" s="428"/>
      <c r="H238" s="428"/>
      <c r="I238" s="428"/>
      <c r="J238" s="428"/>
      <c r="K238" s="428"/>
      <c r="L238" s="428"/>
      <c r="M238" s="428"/>
      <c r="N238" s="428"/>
      <c r="O238" s="428"/>
      <c r="P238" s="428"/>
    </row>
    <row r="239" spans="1:16" customFormat="1">
      <c r="A239" s="428"/>
      <c r="B239" s="428"/>
      <c r="C239" s="428"/>
      <c r="D239" s="428"/>
      <c r="E239" s="428"/>
      <c r="F239" s="428"/>
      <c r="G239" s="428"/>
      <c r="H239" s="428"/>
      <c r="I239" s="428"/>
      <c r="J239" s="428"/>
      <c r="K239" s="428"/>
      <c r="L239" s="428"/>
      <c r="M239" s="428"/>
      <c r="N239" s="428"/>
      <c r="O239" s="428"/>
      <c r="P239" s="428"/>
    </row>
    <row r="240" spans="1:16" customFormat="1">
      <c r="A240" s="428"/>
      <c r="B240" s="428"/>
      <c r="C240" s="428"/>
      <c r="D240" s="428"/>
      <c r="E240" s="428"/>
      <c r="F240" s="428"/>
      <c r="G240" s="428"/>
      <c r="H240" s="428"/>
      <c r="I240" s="428"/>
      <c r="J240" s="428"/>
      <c r="K240" s="428"/>
      <c r="L240" s="428"/>
      <c r="M240" s="428"/>
      <c r="N240" s="428"/>
      <c r="O240" s="428"/>
      <c r="P240" s="428"/>
    </row>
    <row r="241" spans="1:16" customFormat="1">
      <c r="A241" s="428"/>
      <c r="B241" s="428"/>
      <c r="C241" s="428"/>
      <c r="D241" s="428"/>
      <c r="E241" s="428"/>
      <c r="F241" s="428"/>
      <c r="G241" s="428"/>
      <c r="H241" s="428"/>
      <c r="I241" s="428"/>
      <c r="J241" s="428"/>
      <c r="K241" s="428"/>
      <c r="L241" s="428"/>
      <c r="M241" s="428"/>
      <c r="N241" s="428"/>
      <c r="O241" s="428"/>
      <c r="P241" s="428"/>
    </row>
    <row r="242" spans="1:16" customFormat="1">
      <c r="A242" s="428"/>
      <c r="B242" s="428"/>
      <c r="C242" s="428"/>
      <c r="D242" s="428"/>
      <c r="E242" s="428"/>
      <c r="F242" s="428"/>
      <c r="G242" s="428"/>
      <c r="H242" s="428"/>
      <c r="I242" s="428"/>
      <c r="J242" s="428"/>
      <c r="K242" s="428"/>
      <c r="L242" s="428"/>
      <c r="M242" s="428"/>
      <c r="N242" s="428"/>
      <c r="O242" s="428"/>
      <c r="P242" s="428"/>
    </row>
    <row r="243" spans="1:16" customFormat="1">
      <c r="A243" s="428"/>
      <c r="B243" s="428"/>
      <c r="C243" s="428"/>
      <c r="D243" s="428"/>
      <c r="E243" s="428"/>
      <c r="F243" s="428"/>
      <c r="G243" s="428"/>
      <c r="H243" s="428"/>
      <c r="I243" s="428"/>
      <c r="J243" s="428"/>
      <c r="K243" s="428"/>
      <c r="L243" s="428"/>
      <c r="M243" s="428"/>
      <c r="N243" s="428"/>
      <c r="O243" s="428"/>
      <c r="P243" s="428"/>
    </row>
    <row r="244" spans="1:16" customFormat="1">
      <c r="A244" s="428"/>
      <c r="B244" s="428"/>
      <c r="C244" s="428"/>
      <c r="D244" s="428"/>
      <c r="E244" s="428"/>
      <c r="F244" s="428"/>
      <c r="G244" s="428"/>
      <c r="H244" s="428"/>
      <c r="I244" s="428"/>
      <c r="J244" s="428"/>
      <c r="K244" s="428"/>
      <c r="L244" s="428"/>
      <c r="M244" s="428"/>
      <c r="N244" s="428"/>
      <c r="O244" s="428"/>
      <c r="P244" s="428"/>
    </row>
    <row r="245" spans="1:16" customFormat="1">
      <c r="A245" s="428"/>
      <c r="B245" s="428"/>
      <c r="C245" s="428"/>
      <c r="D245" s="428"/>
      <c r="E245" s="428"/>
      <c r="F245" s="428"/>
      <c r="G245" s="428"/>
      <c r="H245" s="428"/>
      <c r="I245" s="428"/>
      <c r="J245" s="428"/>
      <c r="K245" s="428"/>
      <c r="L245" s="428"/>
      <c r="M245" s="428"/>
      <c r="N245" s="428"/>
      <c r="O245" s="428"/>
      <c r="P245" s="428"/>
    </row>
    <row r="246" spans="1:16" customFormat="1">
      <c r="A246" s="428"/>
      <c r="B246" s="428"/>
      <c r="C246" s="428"/>
      <c r="D246" s="428"/>
      <c r="E246" s="428"/>
      <c r="F246" s="428"/>
      <c r="G246" s="428"/>
      <c r="H246" s="428"/>
      <c r="I246" s="428"/>
      <c r="J246" s="428"/>
      <c r="K246" s="428"/>
      <c r="L246" s="428"/>
      <c r="M246" s="428"/>
      <c r="N246" s="428"/>
      <c r="O246" s="428"/>
      <c r="P246" s="428"/>
    </row>
    <row r="247" spans="1:16" customFormat="1">
      <c r="A247" s="428"/>
      <c r="B247" s="428"/>
      <c r="C247" s="428"/>
      <c r="D247" s="428"/>
      <c r="E247" s="428"/>
      <c r="F247" s="428"/>
      <c r="G247" s="428"/>
      <c r="H247" s="428"/>
      <c r="I247" s="428"/>
      <c r="J247" s="428"/>
      <c r="K247" s="428"/>
      <c r="L247" s="428"/>
      <c r="M247" s="428"/>
      <c r="N247" s="428"/>
      <c r="O247" s="428"/>
      <c r="P247" s="428"/>
    </row>
    <row r="248" spans="1:16" customFormat="1">
      <c r="A248" s="428"/>
      <c r="B248" s="428"/>
      <c r="C248" s="428"/>
      <c r="D248" s="428"/>
      <c r="E248" s="428"/>
      <c r="F248" s="428"/>
      <c r="G248" s="428"/>
      <c r="H248" s="428"/>
      <c r="I248" s="428"/>
      <c r="J248" s="428"/>
      <c r="K248" s="428"/>
      <c r="L248" s="428"/>
      <c r="M248" s="428"/>
      <c r="N248" s="428"/>
      <c r="O248" s="428"/>
      <c r="P248" s="428"/>
    </row>
    <row r="249" spans="1:16" customFormat="1">
      <c r="A249" s="428"/>
      <c r="B249" s="428"/>
      <c r="C249" s="428"/>
      <c r="D249" s="428"/>
      <c r="E249" s="428"/>
      <c r="F249" s="428"/>
      <c r="G249" s="428"/>
      <c r="H249" s="428"/>
      <c r="I249" s="428"/>
      <c r="J249" s="428"/>
      <c r="K249" s="428"/>
      <c r="L249" s="428"/>
      <c r="M249" s="428"/>
      <c r="N249" s="428"/>
      <c r="O249" s="428"/>
      <c r="P249" s="428"/>
    </row>
    <row r="250" spans="1:16" customFormat="1">
      <c r="A250" s="428"/>
      <c r="B250" s="428"/>
      <c r="C250" s="428"/>
      <c r="D250" s="428"/>
      <c r="E250" s="428"/>
      <c r="F250" s="428"/>
      <c r="G250" s="428"/>
      <c r="H250" s="428"/>
      <c r="I250" s="428"/>
      <c r="J250" s="428"/>
      <c r="K250" s="428"/>
      <c r="L250" s="428"/>
      <c r="M250" s="428"/>
      <c r="N250" s="428"/>
      <c r="O250" s="428"/>
      <c r="P250" s="428"/>
    </row>
    <row r="251" spans="1:16" customFormat="1">
      <c r="A251" s="428"/>
      <c r="B251" s="428"/>
      <c r="C251" s="428"/>
      <c r="D251" s="428"/>
      <c r="E251" s="428"/>
      <c r="F251" s="428"/>
      <c r="G251" s="428"/>
      <c r="H251" s="428"/>
      <c r="I251" s="428"/>
      <c r="J251" s="428"/>
      <c r="K251" s="428"/>
      <c r="L251" s="428"/>
      <c r="M251" s="428"/>
      <c r="N251" s="428"/>
      <c r="O251" s="428"/>
      <c r="P251" s="428"/>
    </row>
    <row r="252" spans="1:16" customFormat="1">
      <c r="A252" s="428"/>
      <c r="B252" s="428"/>
      <c r="C252" s="428"/>
      <c r="D252" s="428"/>
      <c r="E252" s="428"/>
      <c r="F252" s="428"/>
      <c r="G252" s="428"/>
      <c r="H252" s="428"/>
      <c r="I252" s="428"/>
      <c r="J252" s="428"/>
      <c r="K252" s="428"/>
      <c r="L252" s="428"/>
      <c r="M252" s="428"/>
      <c r="N252" s="428"/>
      <c r="O252" s="428"/>
      <c r="P252" s="428"/>
    </row>
    <row r="253" spans="1:16" customFormat="1">
      <c r="A253" s="428"/>
      <c r="B253" s="428"/>
      <c r="C253" s="428"/>
      <c r="D253" s="428"/>
      <c r="E253" s="428"/>
      <c r="F253" s="428"/>
      <c r="G253" s="428"/>
      <c r="H253" s="428"/>
      <c r="I253" s="428"/>
      <c r="J253" s="428"/>
      <c r="K253" s="428"/>
      <c r="L253" s="428"/>
      <c r="M253" s="428"/>
      <c r="N253" s="428"/>
      <c r="O253" s="428"/>
      <c r="P253" s="428"/>
    </row>
    <row r="254" spans="1:16" customFormat="1">
      <c r="A254" s="428"/>
      <c r="B254" s="428"/>
      <c r="C254" s="428"/>
      <c r="D254" s="428"/>
      <c r="E254" s="428"/>
      <c r="F254" s="428"/>
      <c r="G254" s="428"/>
      <c r="H254" s="428"/>
      <c r="I254" s="428"/>
      <c r="J254" s="428"/>
      <c r="K254" s="428"/>
      <c r="L254" s="428"/>
      <c r="M254" s="428"/>
      <c r="N254" s="428"/>
      <c r="O254" s="428"/>
      <c r="P254" s="428"/>
    </row>
    <row r="255" spans="1:16" customFormat="1">
      <c r="A255" s="428"/>
      <c r="B255" s="428"/>
      <c r="C255" s="428"/>
      <c r="D255" s="428"/>
      <c r="E255" s="428"/>
      <c r="F255" s="428"/>
      <c r="G255" s="428"/>
      <c r="H255" s="428"/>
      <c r="I255" s="428"/>
      <c r="J255" s="428"/>
      <c r="K255" s="428"/>
      <c r="L255" s="428"/>
      <c r="M255" s="428"/>
      <c r="N255" s="428"/>
      <c r="O255" s="428"/>
      <c r="P255" s="428"/>
    </row>
    <row r="256" spans="1:16" customFormat="1">
      <c r="A256" s="428"/>
      <c r="B256" s="428"/>
      <c r="C256" s="428"/>
      <c r="D256" s="428"/>
      <c r="E256" s="428"/>
      <c r="F256" s="428"/>
      <c r="G256" s="428"/>
      <c r="H256" s="428"/>
      <c r="I256" s="428"/>
      <c r="J256" s="428"/>
      <c r="K256" s="428"/>
      <c r="L256" s="428"/>
      <c r="M256" s="428"/>
      <c r="N256" s="428"/>
      <c r="O256" s="428"/>
      <c r="P256" s="428"/>
    </row>
    <row r="257" spans="1:16" customFormat="1">
      <c r="A257" s="428"/>
      <c r="B257" s="428"/>
      <c r="C257" s="428"/>
      <c r="D257" s="428"/>
      <c r="E257" s="428"/>
      <c r="F257" s="428"/>
      <c r="G257" s="428"/>
      <c r="H257" s="428"/>
      <c r="I257" s="428"/>
      <c r="J257" s="428"/>
      <c r="K257" s="428"/>
      <c r="L257" s="428"/>
      <c r="M257" s="428"/>
      <c r="N257" s="428"/>
      <c r="O257" s="428"/>
      <c r="P257" s="428"/>
    </row>
    <row r="258" spans="1:16" customFormat="1">
      <c r="A258" s="428"/>
      <c r="B258" s="428"/>
      <c r="C258" s="428"/>
      <c r="D258" s="428"/>
      <c r="E258" s="428"/>
      <c r="F258" s="428"/>
      <c r="G258" s="428"/>
      <c r="H258" s="428"/>
      <c r="I258" s="428"/>
      <c r="J258" s="428"/>
      <c r="K258" s="428"/>
      <c r="L258" s="428"/>
      <c r="M258" s="428"/>
      <c r="N258" s="428"/>
      <c r="O258" s="428"/>
      <c r="P258" s="428"/>
    </row>
    <row r="259" spans="1:16" customFormat="1">
      <c r="A259" s="428"/>
      <c r="B259" s="428"/>
      <c r="C259" s="428"/>
      <c r="D259" s="428"/>
      <c r="E259" s="428"/>
      <c r="F259" s="428"/>
      <c r="G259" s="428"/>
      <c r="H259" s="428"/>
      <c r="I259" s="428"/>
      <c r="J259" s="428"/>
      <c r="K259" s="428"/>
      <c r="L259" s="428"/>
      <c r="M259" s="428"/>
      <c r="N259" s="428"/>
      <c r="O259" s="428"/>
      <c r="P259" s="428"/>
    </row>
    <row r="260" spans="1:16" customFormat="1">
      <c r="A260" s="428"/>
      <c r="B260" s="428"/>
      <c r="C260" s="428"/>
      <c r="D260" s="428"/>
      <c r="E260" s="428"/>
      <c r="F260" s="428"/>
      <c r="G260" s="428"/>
      <c r="H260" s="428"/>
      <c r="I260" s="428"/>
      <c r="J260" s="428"/>
      <c r="K260" s="428"/>
      <c r="L260" s="428"/>
      <c r="M260" s="428"/>
      <c r="N260" s="428"/>
      <c r="O260" s="428"/>
      <c r="P260" s="428"/>
    </row>
    <row r="261" spans="1:16" customFormat="1">
      <c r="A261" s="428"/>
      <c r="B261" s="428"/>
      <c r="C261" s="428"/>
      <c r="D261" s="428"/>
      <c r="E261" s="428"/>
      <c r="F261" s="428"/>
      <c r="G261" s="428"/>
      <c r="H261" s="428"/>
      <c r="I261" s="428"/>
      <c r="J261" s="428"/>
      <c r="K261" s="428"/>
      <c r="L261" s="428"/>
      <c r="M261" s="428"/>
      <c r="N261" s="428"/>
      <c r="O261" s="428"/>
      <c r="P261" s="428"/>
    </row>
    <row r="262" spans="1:16" customFormat="1">
      <c r="A262" s="428"/>
      <c r="B262" s="428"/>
      <c r="C262" s="428"/>
      <c r="D262" s="428"/>
      <c r="E262" s="428"/>
      <c r="F262" s="428"/>
      <c r="G262" s="428"/>
      <c r="H262" s="428"/>
      <c r="I262" s="428"/>
      <c r="J262" s="428"/>
      <c r="K262" s="428"/>
      <c r="L262" s="428"/>
      <c r="M262" s="428"/>
      <c r="N262" s="428"/>
      <c r="O262" s="428"/>
      <c r="P262" s="428"/>
    </row>
    <row r="263" spans="1:16" customFormat="1">
      <c r="A263" s="428"/>
      <c r="B263" s="428"/>
      <c r="C263" s="428"/>
      <c r="D263" s="428"/>
      <c r="E263" s="428"/>
      <c r="F263" s="428"/>
      <c r="G263" s="428"/>
      <c r="H263" s="428"/>
      <c r="I263" s="428"/>
      <c r="J263" s="428"/>
      <c r="K263" s="428"/>
      <c r="L263" s="428"/>
      <c r="M263" s="428"/>
      <c r="N263" s="428"/>
      <c r="O263" s="428"/>
      <c r="P263" s="428"/>
    </row>
    <row r="264" spans="1:16" customFormat="1">
      <c r="A264" s="428"/>
      <c r="B264" s="428"/>
      <c r="C264" s="428"/>
      <c r="D264" s="428"/>
      <c r="E264" s="428"/>
      <c r="F264" s="428"/>
      <c r="G264" s="428"/>
      <c r="H264" s="428"/>
      <c r="I264" s="428"/>
      <c r="J264" s="428"/>
      <c r="K264" s="428"/>
      <c r="L264" s="428"/>
      <c r="M264" s="428"/>
      <c r="N264" s="428"/>
      <c r="O264" s="428"/>
      <c r="P264" s="428"/>
    </row>
    <row r="265" spans="1:16" customFormat="1">
      <c r="A265" s="428"/>
      <c r="B265" s="428"/>
      <c r="C265" s="428"/>
      <c r="D265" s="428"/>
      <c r="E265" s="428"/>
      <c r="F265" s="428"/>
      <c r="G265" s="428"/>
      <c r="H265" s="428"/>
      <c r="I265" s="428"/>
      <c r="J265" s="428"/>
      <c r="K265" s="428"/>
      <c r="L265" s="428"/>
      <c r="M265" s="428"/>
      <c r="N265" s="428"/>
      <c r="O265" s="428"/>
      <c r="P265" s="428"/>
    </row>
    <row r="266" spans="1:16" customFormat="1">
      <c r="A266" s="428"/>
      <c r="B266" s="428"/>
      <c r="C266" s="428"/>
      <c r="D266" s="428"/>
      <c r="E266" s="428"/>
      <c r="F266" s="428"/>
      <c r="G266" s="428"/>
      <c r="H266" s="428"/>
      <c r="I266" s="428"/>
      <c r="J266" s="428"/>
      <c r="K266" s="428"/>
      <c r="L266" s="428"/>
      <c r="M266" s="428"/>
      <c r="N266" s="428"/>
      <c r="O266" s="428"/>
      <c r="P266" s="428"/>
    </row>
    <row r="267" spans="1:16" customFormat="1">
      <c r="A267" s="428"/>
      <c r="B267" s="428"/>
      <c r="C267" s="428"/>
      <c r="D267" s="428"/>
      <c r="E267" s="428"/>
      <c r="F267" s="428"/>
      <c r="G267" s="428"/>
      <c r="H267" s="428"/>
      <c r="I267" s="428"/>
      <c r="J267" s="428"/>
      <c r="K267" s="428"/>
      <c r="L267" s="428"/>
      <c r="M267" s="428"/>
      <c r="N267" s="428"/>
      <c r="O267" s="428"/>
      <c r="P267" s="428"/>
    </row>
    <row r="268" spans="1:16" customFormat="1">
      <c r="A268" s="428"/>
      <c r="B268" s="428"/>
      <c r="C268" s="428"/>
      <c r="D268" s="428"/>
      <c r="E268" s="428"/>
      <c r="F268" s="428"/>
      <c r="G268" s="428"/>
      <c r="H268" s="428"/>
      <c r="I268" s="428"/>
      <c r="J268" s="428"/>
      <c r="K268" s="428"/>
      <c r="L268" s="428"/>
      <c r="M268" s="428"/>
      <c r="N268" s="428"/>
      <c r="O268" s="428"/>
      <c r="P268" s="428"/>
    </row>
    <row r="269" spans="1:16" customFormat="1">
      <c r="A269" s="428"/>
      <c r="B269" s="428"/>
      <c r="C269" s="428"/>
      <c r="D269" s="428"/>
      <c r="E269" s="428"/>
      <c r="F269" s="428"/>
      <c r="G269" s="428"/>
      <c r="H269" s="428"/>
      <c r="I269" s="428"/>
      <c r="J269" s="428"/>
      <c r="K269" s="428"/>
      <c r="L269" s="428"/>
      <c r="M269" s="428"/>
      <c r="N269" s="428"/>
      <c r="O269" s="428"/>
      <c r="P269" s="428"/>
    </row>
    <row r="270" spans="1:16" customFormat="1">
      <c r="A270" s="428"/>
      <c r="B270" s="428"/>
      <c r="C270" s="428"/>
      <c r="D270" s="428"/>
      <c r="E270" s="428"/>
      <c r="F270" s="428"/>
      <c r="G270" s="428"/>
      <c r="H270" s="428"/>
      <c r="I270" s="428"/>
      <c r="J270" s="428"/>
      <c r="K270" s="428"/>
      <c r="L270" s="428"/>
      <c r="M270" s="428"/>
      <c r="N270" s="428"/>
      <c r="O270" s="428"/>
      <c r="P270" s="428"/>
    </row>
    <row r="271" spans="1:16" customFormat="1">
      <c r="A271" s="428"/>
      <c r="B271" s="428"/>
      <c r="C271" s="428"/>
      <c r="D271" s="428"/>
      <c r="E271" s="428"/>
      <c r="F271" s="428"/>
      <c r="G271" s="428"/>
      <c r="H271" s="428"/>
      <c r="I271" s="428"/>
      <c r="J271" s="428"/>
      <c r="K271" s="428"/>
      <c r="L271" s="428"/>
      <c r="M271" s="428"/>
      <c r="N271" s="428"/>
      <c r="O271" s="428"/>
      <c r="P271" s="428"/>
    </row>
    <row r="272" spans="1:16" customFormat="1">
      <c r="A272" s="428"/>
      <c r="B272" s="428"/>
      <c r="C272" s="428"/>
      <c r="D272" s="428"/>
      <c r="E272" s="428"/>
      <c r="F272" s="428"/>
      <c r="G272" s="428"/>
      <c r="H272" s="428"/>
      <c r="I272" s="428"/>
      <c r="J272" s="428"/>
      <c r="K272" s="428"/>
      <c r="L272" s="428"/>
      <c r="M272" s="428"/>
      <c r="N272" s="428"/>
      <c r="O272" s="428"/>
      <c r="P272" s="428"/>
    </row>
    <row r="273" spans="1:16" customFormat="1">
      <c r="A273" s="428"/>
      <c r="B273" s="428"/>
      <c r="C273" s="428"/>
      <c r="D273" s="428"/>
      <c r="E273" s="428"/>
      <c r="F273" s="428"/>
      <c r="G273" s="428"/>
      <c r="H273" s="428"/>
      <c r="I273" s="428"/>
      <c r="J273" s="428"/>
      <c r="K273" s="428"/>
      <c r="L273" s="428"/>
      <c r="M273" s="428"/>
      <c r="N273" s="428"/>
      <c r="O273" s="428"/>
      <c r="P273" s="428"/>
    </row>
    <row r="274" spans="1:16" customFormat="1">
      <c r="A274" s="428"/>
      <c r="B274" s="428"/>
      <c r="C274" s="428"/>
      <c r="D274" s="428"/>
      <c r="E274" s="428"/>
      <c r="F274" s="428"/>
      <c r="G274" s="428"/>
      <c r="H274" s="428"/>
      <c r="I274" s="428"/>
      <c r="J274" s="428"/>
      <c r="K274" s="428"/>
      <c r="L274" s="428"/>
      <c r="M274" s="428"/>
      <c r="N274" s="428"/>
      <c r="O274" s="428"/>
      <c r="P274" s="428"/>
    </row>
    <row r="275" spans="1:16" customFormat="1">
      <c r="A275" s="428"/>
      <c r="B275" s="428"/>
      <c r="C275" s="428"/>
      <c r="D275" s="428"/>
      <c r="E275" s="428"/>
      <c r="F275" s="428"/>
      <c r="G275" s="428"/>
      <c r="H275" s="428"/>
      <c r="I275" s="428"/>
      <c r="J275" s="428"/>
      <c r="K275" s="428"/>
      <c r="L275" s="428"/>
      <c r="M275" s="428"/>
      <c r="N275" s="428"/>
      <c r="O275" s="428"/>
      <c r="P275" s="428"/>
    </row>
    <row r="276" spans="1:16" customFormat="1">
      <c r="A276" s="428"/>
      <c r="B276" s="428"/>
      <c r="C276" s="428"/>
      <c r="D276" s="428"/>
      <c r="E276" s="428"/>
      <c r="F276" s="428"/>
      <c r="G276" s="428"/>
      <c r="H276" s="428"/>
      <c r="I276" s="428"/>
      <c r="J276" s="428"/>
      <c r="K276" s="428"/>
      <c r="L276" s="428"/>
      <c r="M276" s="428"/>
      <c r="N276" s="428"/>
      <c r="O276" s="428"/>
      <c r="P276" s="428"/>
    </row>
    <row r="277" spans="1:16" customFormat="1">
      <c r="A277" s="428"/>
      <c r="B277" s="428"/>
      <c r="C277" s="428"/>
      <c r="D277" s="428"/>
      <c r="E277" s="428"/>
      <c r="F277" s="428"/>
      <c r="G277" s="428"/>
      <c r="H277" s="428"/>
      <c r="I277" s="428"/>
      <c r="J277" s="428"/>
      <c r="K277" s="428"/>
      <c r="L277" s="428"/>
      <c r="M277" s="428"/>
      <c r="N277" s="428"/>
      <c r="O277" s="428"/>
      <c r="P277" s="428"/>
    </row>
  </sheetData>
  <mergeCells count="6">
    <mergeCell ref="B73:C73"/>
    <mergeCell ref="I73:J73"/>
    <mergeCell ref="B86:C86"/>
    <mergeCell ref="I86:J86"/>
    <mergeCell ref="B100:C100"/>
    <mergeCell ref="I100:J100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7"/>
  <sheetViews>
    <sheetView workbookViewId="0">
      <selection activeCell="Q4" sqref="Q4"/>
    </sheetView>
  </sheetViews>
  <sheetFormatPr baseColWidth="10" defaultColWidth="11.5" defaultRowHeight="15" x14ac:dyDescent="0"/>
  <cols>
    <col min="1" max="1" width="19" style="3" customWidth="1"/>
    <col min="2" max="2" width="7.1640625" style="3" customWidth="1"/>
    <col min="3" max="3" width="6.5" style="3" customWidth="1"/>
    <col min="4" max="4" width="6.83203125" style="3" customWidth="1"/>
    <col min="5" max="5" width="19.5" style="3" customWidth="1"/>
    <col min="6" max="6" width="7" style="3" customWidth="1"/>
    <col min="7" max="7" width="4.33203125" style="3" customWidth="1"/>
    <col min="8" max="8" width="2.1640625" style="3" customWidth="1"/>
    <col min="9" max="9" width="15.6640625" style="3" customWidth="1"/>
    <col min="10" max="10" width="2.83203125" style="3" customWidth="1"/>
    <col min="11" max="11" width="18.5" style="3" customWidth="1"/>
    <col min="12" max="12" width="7.5" style="3" customWidth="1"/>
    <col min="13" max="13" width="6.33203125" style="3" customWidth="1"/>
    <col min="14" max="14" width="3.5" style="3" customWidth="1"/>
    <col min="15" max="15" width="7.33203125" style="3" customWidth="1"/>
    <col min="16" max="16" width="2.5" style="3" customWidth="1"/>
    <col min="17" max="17" width="18.83203125" style="3" customWidth="1"/>
    <col min="18" max="18" width="6.5" style="3" customWidth="1"/>
    <col min="19" max="19" width="4.83203125" style="20" customWidth="1"/>
  </cols>
  <sheetData>
    <row r="1" spans="1:19" ht="23">
      <c r="A1" s="528"/>
      <c r="E1" s="529" t="s">
        <v>518</v>
      </c>
      <c r="F1" s="529"/>
      <c r="G1" s="529"/>
      <c r="H1" s="529"/>
      <c r="I1" s="529"/>
      <c r="J1" s="529"/>
      <c r="K1" s="529"/>
    </row>
    <row r="2" spans="1:19" ht="16" thickBot="1">
      <c r="A2" s="528"/>
      <c r="E2" s="17"/>
      <c r="F2" s="17"/>
      <c r="G2" s="17"/>
      <c r="H2" s="17"/>
      <c r="I2" s="17"/>
      <c r="Q2" s="530" t="s">
        <v>44</v>
      </c>
      <c r="R2" s="530"/>
    </row>
    <row r="3" spans="1:19" ht="16" thickBot="1">
      <c r="A3" s="531" t="s">
        <v>519</v>
      </c>
      <c r="B3" s="531" t="s">
        <v>77</v>
      </c>
      <c r="C3" s="531" t="s">
        <v>520</v>
      </c>
      <c r="E3" s="531" t="s">
        <v>521</v>
      </c>
      <c r="F3" s="531" t="s">
        <v>0</v>
      </c>
      <c r="G3" s="531" t="s">
        <v>78</v>
      </c>
      <c r="K3" s="531" t="s">
        <v>522</v>
      </c>
      <c r="L3" s="531" t="s">
        <v>0</v>
      </c>
      <c r="M3" s="531" t="s">
        <v>78</v>
      </c>
      <c r="Q3" s="445" t="s">
        <v>28</v>
      </c>
      <c r="R3" s="532" t="s">
        <v>0</v>
      </c>
    </row>
    <row r="4" spans="1:19">
      <c r="A4" s="533" t="s">
        <v>523</v>
      </c>
      <c r="B4" s="207">
        <v>60</v>
      </c>
      <c r="C4" s="40">
        <v>78</v>
      </c>
      <c r="E4" s="533" t="s">
        <v>524</v>
      </c>
      <c r="F4" s="207">
        <v>45</v>
      </c>
      <c r="G4" s="40">
        <v>68</v>
      </c>
      <c r="H4" s="3">
        <v>1</v>
      </c>
      <c r="I4" s="3" t="s">
        <v>525</v>
      </c>
      <c r="K4" s="533" t="s">
        <v>526</v>
      </c>
      <c r="L4" s="207">
        <v>52</v>
      </c>
      <c r="M4" s="40">
        <v>55</v>
      </c>
      <c r="N4" s="3">
        <v>1</v>
      </c>
      <c r="O4" s="3" t="s">
        <v>527</v>
      </c>
      <c r="Q4" s="534" t="s">
        <v>524</v>
      </c>
      <c r="R4" s="535">
        <v>50</v>
      </c>
    </row>
    <row r="5" spans="1:19">
      <c r="A5" s="536" t="s">
        <v>528</v>
      </c>
      <c r="B5" s="10">
        <v>57</v>
      </c>
      <c r="C5" s="29">
        <v>73</v>
      </c>
      <c r="E5" s="536" t="s">
        <v>529</v>
      </c>
      <c r="F5" s="10">
        <v>44</v>
      </c>
      <c r="G5" s="29">
        <v>90</v>
      </c>
      <c r="H5" s="3">
        <v>2</v>
      </c>
      <c r="K5" s="536" t="s">
        <v>530</v>
      </c>
      <c r="L5" s="10">
        <v>52</v>
      </c>
      <c r="M5" s="29">
        <v>43</v>
      </c>
      <c r="N5" s="3">
        <v>2</v>
      </c>
      <c r="Q5" s="537" t="s">
        <v>528</v>
      </c>
      <c r="R5" s="538">
        <v>47</v>
      </c>
    </row>
    <row r="6" spans="1:19">
      <c r="A6" s="536" t="s">
        <v>531</v>
      </c>
      <c r="B6" s="10">
        <v>50</v>
      </c>
      <c r="C6" s="29">
        <v>68</v>
      </c>
      <c r="E6" s="536" t="s">
        <v>528</v>
      </c>
      <c r="F6" s="10">
        <v>44</v>
      </c>
      <c r="G6" s="29">
        <v>79</v>
      </c>
      <c r="H6" s="3">
        <v>3</v>
      </c>
      <c r="I6" s="3" t="s">
        <v>527</v>
      </c>
      <c r="K6" s="536" t="s">
        <v>532</v>
      </c>
      <c r="L6" s="10">
        <v>46</v>
      </c>
      <c r="M6" s="29">
        <v>53</v>
      </c>
      <c r="Q6" s="537" t="s">
        <v>529</v>
      </c>
      <c r="R6" s="52">
        <v>45</v>
      </c>
    </row>
    <row r="7" spans="1:19">
      <c r="A7" s="536" t="s">
        <v>533</v>
      </c>
      <c r="B7" s="10">
        <v>43</v>
      </c>
      <c r="C7" s="29">
        <v>41</v>
      </c>
      <c r="E7" s="536" t="s">
        <v>534</v>
      </c>
      <c r="F7" s="10">
        <v>43</v>
      </c>
      <c r="G7" s="29">
        <v>73</v>
      </c>
      <c r="H7" s="3">
        <v>4</v>
      </c>
      <c r="K7" s="536" t="s">
        <v>535</v>
      </c>
      <c r="L7" s="10">
        <v>44</v>
      </c>
      <c r="M7" s="29">
        <v>34</v>
      </c>
      <c r="Q7" s="537" t="s">
        <v>534</v>
      </c>
      <c r="R7" s="538">
        <v>43</v>
      </c>
    </row>
    <row r="8" spans="1:19">
      <c r="A8" s="536" t="s">
        <v>536</v>
      </c>
      <c r="B8" s="10">
        <v>38</v>
      </c>
      <c r="C8" s="29">
        <v>41</v>
      </c>
      <c r="E8" s="536" t="s">
        <v>531</v>
      </c>
      <c r="F8" s="10">
        <v>38</v>
      </c>
      <c r="G8" s="29">
        <v>72</v>
      </c>
      <c r="K8" s="536" t="s">
        <v>537</v>
      </c>
      <c r="L8" s="10">
        <v>36</v>
      </c>
      <c r="M8" s="29">
        <v>29</v>
      </c>
      <c r="Q8" s="537" t="s">
        <v>531</v>
      </c>
      <c r="R8" s="538">
        <v>41</v>
      </c>
    </row>
    <row r="9" spans="1:19">
      <c r="A9" s="536" t="s">
        <v>532</v>
      </c>
      <c r="B9" s="10">
        <v>32</v>
      </c>
      <c r="C9" s="29">
        <v>32</v>
      </c>
      <c r="E9" s="536" t="s">
        <v>538</v>
      </c>
      <c r="F9" s="10">
        <v>37</v>
      </c>
      <c r="G9" s="29">
        <v>76</v>
      </c>
      <c r="K9" s="536" t="s">
        <v>539</v>
      </c>
      <c r="L9" s="10">
        <v>31</v>
      </c>
      <c r="M9" s="29">
        <v>28</v>
      </c>
      <c r="Q9" s="537" t="s">
        <v>538</v>
      </c>
      <c r="R9" s="538">
        <v>40</v>
      </c>
    </row>
    <row r="10" spans="1:19">
      <c r="A10" s="536" t="s">
        <v>540</v>
      </c>
      <c r="B10" s="10">
        <v>29</v>
      </c>
      <c r="C10" s="29">
        <v>28</v>
      </c>
      <c r="E10" s="536" t="s">
        <v>541</v>
      </c>
      <c r="F10" s="10">
        <v>35</v>
      </c>
      <c r="G10" s="29">
        <v>55</v>
      </c>
      <c r="K10" s="536" t="s">
        <v>542</v>
      </c>
      <c r="L10" s="10">
        <v>29</v>
      </c>
      <c r="M10" s="29">
        <v>32</v>
      </c>
      <c r="Q10" s="537" t="s">
        <v>541</v>
      </c>
      <c r="R10" s="52">
        <v>39</v>
      </c>
    </row>
    <row r="11" spans="1:19">
      <c r="A11" s="536" t="s">
        <v>543</v>
      </c>
      <c r="B11" s="10">
        <v>23</v>
      </c>
      <c r="C11" s="29">
        <v>23</v>
      </c>
      <c r="E11" s="536" t="s">
        <v>523</v>
      </c>
      <c r="F11" s="10">
        <v>32</v>
      </c>
      <c r="G11" s="29">
        <v>74</v>
      </c>
      <c r="K11" s="536" t="s">
        <v>540</v>
      </c>
      <c r="L11" s="10">
        <v>28</v>
      </c>
      <c r="M11" s="29">
        <v>36</v>
      </c>
      <c r="Q11" s="537" t="s">
        <v>523</v>
      </c>
      <c r="R11" s="52">
        <v>38</v>
      </c>
    </row>
    <row r="12" spans="1:19">
      <c r="A12" s="536" t="s">
        <v>544</v>
      </c>
      <c r="B12" s="10">
        <v>22</v>
      </c>
      <c r="C12" s="29">
        <v>31</v>
      </c>
      <c r="E12" s="536" t="s">
        <v>545</v>
      </c>
      <c r="F12" s="10">
        <v>29</v>
      </c>
      <c r="G12" s="29">
        <v>62</v>
      </c>
      <c r="K12" s="536" t="s">
        <v>546</v>
      </c>
      <c r="L12" s="10">
        <v>25</v>
      </c>
      <c r="M12" s="29">
        <v>28</v>
      </c>
      <c r="Q12" s="537" t="s">
        <v>545</v>
      </c>
      <c r="R12" s="52">
        <v>37</v>
      </c>
    </row>
    <row r="13" spans="1:19" ht="16" thickBot="1">
      <c r="A13" s="539" t="s">
        <v>547</v>
      </c>
      <c r="B13" s="31">
        <v>6</v>
      </c>
      <c r="C13" s="32">
        <v>6</v>
      </c>
      <c r="E13" s="539" t="s">
        <v>548</v>
      </c>
      <c r="F13" s="31">
        <v>11</v>
      </c>
      <c r="G13" s="32">
        <v>40</v>
      </c>
      <c r="K13" s="539" t="s">
        <v>549</v>
      </c>
      <c r="L13" s="31">
        <v>24</v>
      </c>
      <c r="M13" s="32">
        <v>25</v>
      </c>
      <c r="Q13" s="537" t="s">
        <v>548</v>
      </c>
      <c r="R13" s="52">
        <v>36</v>
      </c>
    </row>
    <row r="14" spans="1:19" ht="16" thickBot="1">
      <c r="Q14" s="537" t="s">
        <v>550</v>
      </c>
      <c r="R14" s="52">
        <v>37</v>
      </c>
      <c r="S14" s="20" t="s">
        <v>551</v>
      </c>
    </row>
    <row r="15" spans="1:19" ht="16" thickBot="1">
      <c r="A15" s="531" t="s">
        <v>552</v>
      </c>
      <c r="B15" s="531" t="s">
        <v>77</v>
      </c>
      <c r="C15" s="531" t="s">
        <v>520</v>
      </c>
      <c r="E15" s="531" t="s">
        <v>553</v>
      </c>
      <c r="F15" s="531" t="s">
        <v>0</v>
      </c>
      <c r="G15" s="531" t="s">
        <v>78</v>
      </c>
      <c r="K15" s="531" t="s">
        <v>554</v>
      </c>
      <c r="L15" s="531" t="s">
        <v>0</v>
      </c>
      <c r="M15" s="531" t="s">
        <v>78</v>
      </c>
      <c r="Q15" s="537" t="s">
        <v>555</v>
      </c>
      <c r="R15" s="52">
        <v>35</v>
      </c>
      <c r="S15" s="20" t="s">
        <v>556</v>
      </c>
    </row>
    <row r="16" spans="1:19">
      <c r="A16" s="533" t="s">
        <v>529</v>
      </c>
      <c r="B16" s="207">
        <v>61</v>
      </c>
      <c r="C16" s="40">
        <v>92</v>
      </c>
      <c r="E16" s="533" t="s">
        <v>550</v>
      </c>
      <c r="F16" s="207">
        <v>60</v>
      </c>
      <c r="G16" s="40">
        <v>73</v>
      </c>
      <c r="H16" s="3">
        <v>1</v>
      </c>
      <c r="I16" s="3" t="s">
        <v>527</v>
      </c>
      <c r="K16" s="533" t="s">
        <v>543</v>
      </c>
      <c r="L16" s="207">
        <v>56</v>
      </c>
      <c r="M16" s="40">
        <v>30</v>
      </c>
      <c r="N16" s="3">
        <v>1</v>
      </c>
      <c r="O16" s="3" t="s">
        <v>527</v>
      </c>
      <c r="Q16" s="537" t="s">
        <v>557</v>
      </c>
      <c r="R16" s="52">
        <v>33</v>
      </c>
    </row>
    <row r="17" spans="1:19">
      <c r="A17" s="536" t="s">
        <v>534</v>
      </c>
      <c r="B17" s="10">
        <v>57</v>
      </c>
      <c r="C17" s="29">
        <v>51</v>
      </c>
      <c r="E17" s="536" t="s">
        <v>555</v>
      </c>
      <c r="F17" s="10">
        <v>44</v>
      </c>
      <c r="G17" s="29">
        <v>55</v>
      </c>
      <c r="H17" s="3">
        <v>2</v>
      </c>
      <c r="K17" s="536" t="s">
        <v>544</v>
      </c>
      <c r="L17" s="10">
        <v>55</v>
      </c>
      <c r="M17" s="29">
        <v>26</v>
      </c>
      <c r="N17" s="3">
        <v>2</v>
      </c>
      <c r="Q17" s="537" t="s">
        <v>558</v>
      </c>
      <c r="R17" s="52">
        <v>32</v>
      </c>
    </row>
    <row r="18" spans="1:19">
      <c r="A18" s="536" t="s">
        <v>557</v>
      </c>
      <c r="B18" s="10">
        <v>45</v>
      </c>
      <c r="C18" s="29">
        <v>33</v>
      </c>
      <c r="E18" s="536" t="s">
        <v>557</v>
      </c>
      <c r="F18" s="10">
        <v>41</v>
      </c>
      <c r="G18" s="29">
        <v>47</v>
      </c>
      <c r="K18" s="536" t="s">
        <v>559</v>
      </c>
      <c r="L18" s="10">
        <v>48</v>
      </c>
      <c r="M18" s="29">
        <v>20</v>
      </c>
      <c r="Q18" s="537" t="s">
        <v>533</v>
      </c>
      <c r="R18" s="52">
        <v>31</v>
      </c>
    </row>
    <row r="19" spans="1:19">
      <c r="A19" s="536" t="s">
        <v>560</v>
      </c>
      <c r="B19" s="10">
        <v>43</v>
      </c>
      <c r="C19" s="29">
        <v>32</v>
      </c>
      <c r="E19" s="536" t="s">
        <v>558</v>
      </c>
      <c r="F19" s="10">
        <v>41</v>
      </c>
      <c r="G19" s="29">
        <v>38</v>
      </c>
      <c r="K19" s="536" t="s">
        <v>561</v>
      </c>
      <c r="L19" s="10">
        <v>36</v>
      </c>
      <c r="M19" s="29">
        <v>23</v>
      </c>
      <c r="Q19" s="537" t="s">
        <v>562</v>
      </c>
      <c r="R19" s="52">
        <v>30</v>
      </c>
    </row>
    <row r="20" spans="1:19">
      <c r="A20" s="536" t="s">
        <v>563</v>
      </c>
      <c r="B20" s="10">
        <v>38</v>
      </c>
      <c r="C20" s="29">
        <v>26</v>
      </c>
      <c r="E20" s="536" t="s">
        <v>533</v>
      </c>
      <c r="F20" s="10">
        <v>38</v>
      </c>
      <c r="G20" s="29">
        <v>47</v>
      </c>
      <c r="K20" s="536" t="s">
        <v>564</v>
      </c>
      <c r="L20" s="10">
        <v>35</v>
      </c>
      <c r="M20" s="29">
        <v>25</v>
      </c>
      <c r="Q20" s="537" t="s">
        <v>560</v>
      </c>
      <c r="R20" s="52">
        <v>29</v>
      </c>
    </row>
    <row r="21" spans="1:19">
      <c r="A21" s="536" t="s">
        <v>546</v>
      </c>
      <c r="B21" s="10">
        <v>30</v>
      </c>
      <c r="C21" s="29">
        <v>25</v>
      </c>
      <c r="E21" s="536" t="s">
        <v>562</v>
      </c>
      <c r="F21" s="10">
        <v>34</v>
      </c>
      <c r="G21" s="29">
        <v>50</v>
      </c>
      <c r="K21" s="536" t="s">
        <v>565</v>
      </c>
      <c r="L21" s="10">
        <v>35</v>
      </c>
      <c r="M21" s="29">
        <v>22</v>
      </c>
      <c r="Q21" s="537" t="s">
        <v>566</v>
      </c>
      <c r="R21" s="52">
        <v>28</v>
      </c>
    </row>
    <row r="22" spans="1:19">
      <c r="A22" s="536" t="s">
        <v>537</v>
      </c>
      <c r="B22" s="10">
        <v>28</v>
      </c>
      <c r="C22" s="29">
        <v>26</v>
      </c>
      <c r="E22" s="536" t="s">
        <v>560</v>
      </c>
      <c r="F22" s="10">
        <v>29</v>
      </c>
      <c r="G22" s="29">
        <v>38</v>
      </c>
      <c r="K22" s="536" t="s">
        <v>567</v>
      </c>
      <c r="L22" s="10">
        <v>33</v>
      </c>
      <c r="M22" s="29">
        <v>25</v>
      </c>
      <c r="Q22" s="537" t="s">
        <v>563</v>
      </c>
      <c r="R22" s="52">
        <v>27</v>
      </c>
    </row>
    <row r="23" spans="1:19">
      <c r="A23" s="536" t="s">
        <v>549</v>
      </c>
      <c r="B23" s="10">
        <v>27</v>
      </c>
      <c r="C23" s="29">
        <v>27</v>
      </c>
      <c r="E23" s="536" t="s">
        <v>566</v>
      </c>
      <c r="F23" s="10">
        <v>26</v>
      </c>
      <c r="G23" s="29">
        <v>18</v>
      </c>
      <c r="K23" s="536" t="s">
        <v>568</v>
      </c>
      <c r="L23" s="10">
        <v>28</v>
      </c>
      <c r="M23" s="29">
        <v>22</v>
      </c>
      <c r="Q23" s="537" t="s">
        <v>536</v>
      </c>
      <c r="R23" s="52">
        <v>26</v>
      </c>
    </row>
    <row r="24" spans="1:19">
      <c r="A24" s="536" t="s">
        <v>559</v>
      </c>
      <c r="B24" s="10">
        <v>21</v>
      </c>
      <c r="C24" s="29">
        <v>10</v>
      </c>
      <c r="E24" s="536" t="s">
        <v>563</v>
      </c>
      <c r="F24" s="10">
        <v>23</v>
      </c>
      <c r="G24" s="29">
        <v>31</v>
      </c>
      <c r="K24" s="536" t="s">
        <v>569</v>
      </c>
      <c r="L24" s="10">
        <v>21</v>
      </c>
      <c r="M24" s="29">
        <v>12</v>
      </c>
      <c r="Q24" s="537" t="s">
        <v>526</v>
      </c>
      <c r="R24" s="52">
        <v>27</v>
      </c>
      <c r="S24" s="20" t="s">
        <v>570</v>
      </c>
    </row>
    <row r="25" spans="1:19" ht="16" thickBot="1">
      <c r="A25" s="539" t="s">
        <v>561</v>
      </c>
      <c r="B25" s="31">
        <v>10</v>
      </c>
      <c r="C25" s="32">
        <v>13</v>
      </c>
      <c r="E25" s="539" t="s">
        <v>536</v>
      </c>
      <c r="F25" s="31">
        <v>22</v>
      </c>
      <c r="G25" s="32">
        <v>37</v>
      </c>
      <c r="K25" s="539" t="s">
        <v>547</v>
      </c>
      <c r="L25" s="31">
        <v>9</v>
      </c>
      <c r="M25" s="32">
        <v>3</v>
      </c>
      <c r="Q25" s="537" t="s">
        <v>530</v>
      </c>
      <c r="R25" s="52">
        <v>25</v>
      </c>
      <c r="S25" s="20" t="s">
        <v>571</v>
      </c>
    </row>
    <row r="26" spans="1:19" ht="16" thickBot="1">
      <c r="Q26" s="537" t="s">
        <v>532</v>
      </c>
      <c r="R26" s="52">
        <v>23</v>
      </c>
    </row>
    <row r="27" spans="1:19" ht="16" thickBot="1">
      <c r="A27" s="531" t="s">
        <v>572</v>
      </c>
      <c r="B27" s="531" t="s">
        <v>77</v>
      </c>
      <c r="C27" s="531" t="s">
        <v>520</v>
      </c>
      <c r="Q27" s="537" t="s">
        <v>535</v>
      </c>
      <c r="R27" s="52">
        <v>22</v>
      </c>
    </row>
    <row r="28" spans="1:19">
      <c r="A28" s="533" t="s">
        <v>541</v>
      </c>
      <c r="B28" s="207">
        <v>60</v>
      </c>
      <c r="C28" s="40">
        <v>66</v>
      </c>
      <c r="Q28" s="537" t="s">
        <v>537</v>
      </c>
      <c r="R28" s="52">
        <v>21</v>
      </c>
    </row>
    <row r="29" spans="1:19">
      <c r="A29" s="536" t="s">
        <v>538</v>
      </c>
      <c r="B29" s="10">
        <v>60</v>
      </c>
      <c r="C29" s="29">
        <v>65</v>
      </c>
      <c r="Q29" s="537" t="s">
        <v>539</v>
      </c>
      <c r="R29" s="52">
        <v>20</v>
      </c>
    </row>
    <row r="30" spans="1:19">
      <c r="A30" s="536" t="s">
        <v>558</v>
      </c>
      <c r="B30" s="10">
        <v>50</v>
      </c>
      <c r="C30" s="29">
        <v>57</v>
      </c>
      <c r="Q30" s="537" t="s">
        <v>542</v>
      </c>
      <c r="R30" s="52">
        <v>20</v>
      </c>
    </row>
    <row r="31" spans="1:19">
      <c r="A31" s="536" t="s">
        <v>550</v>
      </c>
      <c r="B31" s="10">
        <v>45</v>
      </c>
      <c r="C31" s="29">
        <v>58</v>
      </c>
      <c r="Q31" s="537" t="s">
        <v>540</v>
      </c>
      <c r="R31" s="52">
        <v>20</v>
      </c>
    </row>
    <row r="32" spans="1:19">
      <c r="A32" s="536" t="s">
        <v>562</v>
      </c>
      <c r="B32" s="10">
        <v>40</v>
      </c>
      <c r="C32" s="29">
        <v>59</v>
      </c>
      <c r="Q32" s="537" t="s">
        <v>546</v>
      </c>
      <c r="R32" s="52">
        <v>20</v>
      </c>
    </row>
    <row r="33" spans="1:19" ht="19.5" customHeight="1">
      <c r="A33" s="536" t="s">
        <v>566</v>
      </c>
      <c r="B33" s="10">
        <v>34</v>
      </c>
      <c r="C33" s="29">
        <v>26</v>
      </c>
      <c r="Q33" s="537" t="s">
        <v>549</v>
      </c>
      <c r="R33" s="52">
        <v>20</v>
      </c>
    </row>
    <row r="34" spans="1:19" ht="19.5" customHeight="1">
      <c r="A34" s="536" t="s">
        <v>542</v>
      </c>
      <c r="B34" s="10">
        <v>28</v>
      </c>
      <c r="C34" s="29">
        <v>25</v>
      </c>
      <c r="Q34" s="537" t="s">
        <v>543</v>
      </c>
      <c r="R34" s="52">
        <v>22</v>
      </c>
      <c r="S34" s="20" t="s">
        <v>573</v>
      </c>
    </row>
    <row r="35" spans="1:19" ht="19.5" customHeight="1">
      <c r="A35" s="536" t="s">
        <v>568</v>
      </c>
      <c r="B35" s="10">
        <v>15</v>
      </c>
      <c r="C35" s="29">
        <v>15</v>
      </c>
      <c r="Q35" s="537" t="s">
        <v>544</v>
      </c>
      <c r="R35" s="52">
        <v>21</v>
      </c>
      <c r="S35" s="20" t="s">
        <v>574</v>
      </c>
    </row>
    <row r="36" spans="1:19" ht="19.5" customHeight="1">
      <c r="A36" s="536" t="s">
        <v>565</v>
      </c>
      <c r="B36" s="10">
        <v>14</v>
      </c>
      <c r="C36" s="29">
        <v>17</v>
      </c>
      <c r="Q36" s="537" t="s">
        <v>559</v>
      </c>
      <c r="R36" s="52">
        <v>20</v>
      </c>
    </row>
    <row r="37" spans="1:19" ht="19.5" customHeight="1" thickBot="1">
      <c r="A37" s="539" t="s">
        <v>569</v>
      </c>
      <c r="B37" s="31">
        <v>13</v>
      </c>
      <c r="C37" s="32">
        <v>12</v>
      </c>
      <c r="Q37" s="537" t="s">
        <v>561</v>
      </c>
      <c r="R37" s="52">
        <v>20</v>
      </c>
    </row>
    <row r="38" spans="1:19" ht="18.75" customHeight="1" thickBot="1">
      <c r="Q38" s="537" t="s">
        <v>575</v>
      </c>
      <c r="R38" s="52">
        <v>20</v>
      </c>
    </row>
    <row r="39" spans="1:19" ht="19.5" customHeight="1" thickBot="1">
      <c r="A39" s="531" t="s">
        <v>576</v>
      </c>
      <c r="B39" s="531" t="s">
        <v>77</v>
      </c>
      <c r="C39" s="531" t="s">
        <v>520</v>
      </c>
      <c r="Q39" s="537" t="s">
        <v>565</v>
      </c>
      <c r="R39" s="52">
        <v>20</v>
      </c>
    </row>
    <row r="40" spans="1:19" ht="19.5" customHeight="1">
      <c r="A40" s="533" t="s">
        <v>524</v>
      </c>
      <c r="B40" s="207">
        <v>60</v>
      </c>
      <c r="C40" s="40">
        <v>68</v>
      </c>
      <c r="Q40" s="537" t="s">
        <v>567</v>
      </c>
      <c r="R40" s="52">
        <v>20</v>
      </c>
    </row>
    <row r="41" spans="1:19" ht="19.5" customHeight="1">
      <c r="A41" s="536" t="s">
        <v>548</v>
      </c>
      <c r="B41" s="10">
        <v>56</v>
      </c>
      <c r="C41" s="29">
        <v>71</v>
      </c>
      <c r="Q41" s="537" t="s">
        <v>568</v>
      </c>
      <c r="R41" s="52">
        <v>20</v>
      </c>
    </row>
    <row r="42" spans="1:19" ht="19.5" customHeight="1">
      <c r="A42" s="536" t="s">
        <v>545</v>
      </c>
      <c r="B42" s="10">
        <v>52</v>
      </c>
      <c r="C42" s="29">
        <v>49</v>
      </c>
      <c r="Q42" s="537" t="s">
        <v>569</v>
      </c>
      <c r="R42" s="52">
        <v>20</v>
      </c>
    </row>
    <row r="43" spans="1:19" ht="19.5" customHeight="1" thickBot="1">
      <c r="A43" s="536" t="s">
        <v>555</v>
      </c>
      <c r="B43" s="10">
        <v>49</v>
      </c>
      <c r="C43" s="29">
        <v>42</v>
      </c>
      <c r="Q43" s="540" t="s">
        <v>547</v>
      </c>
      <c r="R43" s="53">
        <v>20</v>
      </c>
    </row>
    <row r="44" spans="1:19" ht="19.5" customHeight="1">
      <c r="A44" s="536" t="s">
        <v>535</v>
      </c>
      <c r="B44" s="10">
        <v>33</v>
      </c>
      <c r="C44" s="29">
        <v>38</v>
      </c>
    </row>
    <row r="45" spans="1:19" ht="19.5" customHeight="1">
      <c r="A45" s="536" t="s">
        <v>526</v>
      </c>
      <c r="B45" s="10">
        <v>32</v>
      </c>
      <c r="C45" s="29">
        <v>38</v>
      </c>
    </row>
    <row r="46" spans="1:19" ht="19.5" customHeight="1">
      <c r="A46" s="536" t="s">
        <v>530</v>
      </c>
      <c r="B46" s="10">
        <v>27</v>
      </c>
      <c r="C46" s="29">
        <v>45</v>
      </c>
    </row>
    <row r="47" spans="1:19">
      <c r="A47" s="536" t="s">
        <v>539</v>
      </c>
      <c r="B47" s="10">
        <v>25</v>
      </c>
      <c r="C47" s="29">
        <v>17</v>
      </c>
    </row>
    <row r="48" spans="1:19">
      <c r="A48" s="536" t="s">
        <v>564</v>
      </c>
      <c r="B48" s="10">
        <v>16</v>
      </c>
      <c r="C48" s="29">
        <v>18</v>
      </c>
    </row>
    <row r="49" spans="1:3" customFormat="1" ht="16" thickBot="1">
      <c r="A49" s="539" t="s">
        <v>567</v>
      </c>
      <c r="B49" s="31">
        <v>11</v>
      </c>
      <c r="C49" s="32">
        <v>6</v>
      </c>
    </row>
    <row r="50" spans="1:3" customFormat="1">
      <c r="A50" s="3"/>
      <c r="B50" s="3"/>
      <c r="C50" s="3"/>
    </row>
    <row r="51" spans="1:3" customFormat="1">
      <c r="A51" s="3"/>
      <c r="B51" s="3"/>
      <c r="C51" s="3"/>
    </row>
    <row r="52" spans="1:3" customFormat="1">
      <c r="A52" s="3"/>
      <c r="B52" s="3"/>
      <c r="C52" s="3"/>
    </row>
    <row r="53" spans="1:3" customFormat="1">
      <c r="A53" s="3"/>
      <c r="B53" s="3"/>
      <c r="C53" s="3"/>
    </row>
    <row r="54" spans="1:3" customFormat="1">
      <c r="A54" s="3"/>
      <c r="B54" s="3"/>
      <c r="C54" s="3"/>
    </row>
    <row r="55" spans="1:3" customFormat="1">
      <c r="A55" s="3"/>
      <c r="B55" s="3"/>
      <c r="C55" s="3"/>
    </row>
    <row r="56" spans="1:3" customFormat="1">
      <c r="A56" s="3"/>
      <c r="B56" s="3"/>
      <c r="C56" s="3"/>
    </row>
    <row r="57" spans="1:3" customFormat="1">
      <c r="A57" s="3"/>
      <c r="B57" s="3"/>
      <c r="C57" s="3"/>
    </row>
    <row r="58" spans="1:3" customFormat="1">
      <c r="A58" s="3"/>
      <c r="B58" s="3"/>
      <c r="C58" s="3"/>
    </row>
    <row r="59" spans="1:3" customFormat="1">
      <c r="A59" s="3"/>
      <c r="B59" s="3"/>
      <c r="C59" s="3"/>
    </row>
    <row r="60" spans="1:3" customFormat="1">
      <c r="A60" s="3"/>
      <c r="B60" s="3"/>
      <c r="C60" s="3"/>
    </row>
    <row r="61" spans="1:3" customFormat="1">
      <c r="A61" s="3"/>
      <c r="B61" s="3"/>
      <c r="C61" s="3"/>
    </row>
    <row r="62" spans="1:3" customFormat="1">
      <c r="A62" s="3"/>
      <c r="B62" s="3"/>
      <c r="C62" s="3"/>
    </row>
    <row r="63" spans="1:3" customFormat="1">
      <c r="A63" s="3"/>
      <c r="B63" s="3"/>
      <c r="C63" s="3"/>
    </row>
    <row r="64" spans="1:3" customFormat="1">
      <c r="A64" s="3"/>
      <c r="B64" s="3"/>
      <c r="C64" s="3"/>
    </row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</sheetData>
  <mergeCells count="2">
    <mergeCell ref="E1:K1"/>
    <mergeCell ref="Q2:R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Tour Rankings-Comp</vt:lpstr>
      <vt:lpstr>Tour Rankings-Rec</vt:lpstr>
      <vt:lpstr>WCC Doubles</vt:lpstr>
      <vt:lpstr>WCC Singles</vt:lpstr>
      <vt:lpstr>Turtle Island</vt:lpstr>
      <vt:lpstr>Belleville</vt:lpstr>
      <vt:lpstr>ODCC</vt:lpstr>
      <vt:lpstr>Owen Sound</vt:lpstr>
      <vt:lpstr>Hamilton</vt:lpstr>
      <vt:lpstr>London</vt:lpstr>
      <vt:lpstr>St Jacobs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Walsh</dc:creator>
  <cp:lastModifiedBy>Nathan Walsh</cp:lastModifiedBy>
  <dcterms:created xsi:type="dcterms:W3CDTF">2020-03-22T02:09:51Z</dcterms:created>
  <dcterms:modified xsi:type="dcterms:W3CDTF">2020-08-13T21:40:34Z</dcterms:modified>
</cp:coreProperties>
</file>